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20" yWindow="780" windowWidth="13365" windowHeight="11700" activeTab="1"/>
  </bookViews>
  <sheets>
    <sheet name="Parametereingabe" sheetId="1" r:id="rId1"/>
    <sheet name="Titelblaltt Geschäftsbericht" sheetId="17" r:id="rId2"/>
    <sheet name="Actifs" sheetId="19" r:id="rId3"/>
    <sheet name="Passifs" sheetId="20" r:id="rId4"/>
    <sheet name="Compte de resultat 1" sheetId="5" r:id="rId5"/>
    <sheet name="Compte de resultat 2" sheetId="6" r:id="rId6"/>
    <sheet name="Tableau des flux de tresorerie" sheetId="9" r:id="rId7"/>
    <sheet name="Annexe 1" sheetId="7" r:id="rId8"/>
    <sheet name="Annexe 2" sheetId="23" r:id="rId9"/>
    <sheet name="Annexe 3" sheetId="27" r:id="rId10"/>
    <sheet name="Annexe 4" sheetId="25" r:id="rId11"/>
    <sheet name="Annexe 5" sheetId="26" r:id="rId12"/>
    <sheet name="Informations supplementaires" sheetId="22" r:id="rId13"/>
    <sheet name="Rapport annuel" sheetId="13" r:id="rId14"/>
    <sheet name="Gewinnverteilungsvorschlag" sheetId="15" r:id="rId15"/>
  </sheets>
  <definedNames>
    <definedName name="_xlnm.Print_Area" localSheetId="2">Actifs!$A$1:$H$57</definedName>
    <definedName name="_xlnm.Print_Area" localSheetId="7">'Annexe 1'!$A$1:$I$50</definedName>
    <definedName name="_xlnm.Print_Area" localSheetId="8">'Annexe 2'!$A$1:$I$64</definedName>
    <definedName name="_xlnm.Print_Area" localSheetId="9">'Annexe 3'!$A$1:$G$50</definedName>
    <definedName name="_xlnm.Print_Area" localSheetId="10">'Annexe 4'!$A$1:$I$63</definedName>
    <definedName name="_xlnm.Print_Area" localSheetId="11">'Annexe 5'!$A$1:$I$54</definedName>
    <definedName name="_xlnm.Print_Area" localSheetId="4">'Compte de resultat 1'!$A$1:$J$47</definedName>
    <definedName name="_xlnm.Print_Area" localSheetId="5">'Compte de resultat 2'!$A$1:$H$38</definedName>
    <definedName name="_xlnm.Print_Area" localSheetId="14">Gewinnverteilungsvorschlag!$A$1:$F$38</definedName>
    <definedName name="_xlnm.Print_Area" localSheetId="12">'Informations supplementaires'!$A$1:$I$25</definedName>
    <definedName name="_xlnm.Print_Area" localSheetId="3">Passifs!$A$1:$H$68</definedName>
    <definedName name="_xlnm.Print_Area" localSheetId="13">'Rapport annuel'!$A$1:$G$27</definedName>
    <definedName name="_xlnm.Print_Area" localSheetId="6">'Tableau des flux de tresorerie'!$A$1:$H$46</definedName>
    <definedName name="_xlnm.Print_Area" localSheetId="1">'Titelblaltt Geschäftsbericht'!$A$1:$G$68</definedName>
  </definedNames>
  <calcPr calcId="145621"/>
</workbook>
</file>

<file path=xl/calcChain.xml><?xml version="1.0" encoding="utf-8"?>
<calcChain xmlns="http://schemas.openxmlformats.org/spreadsheetml/2006/main">
  <c r="F28" i="19" l="1"/>
  <c r="E20" i="9" l="1"/>
  <c r="H32" i="5" l="1"/>
  <c r="F32" i="5"/>
  <c r="H28" i="5"/>
  <c r="F28" i="5"/>
  <c r="H22" i="5"/>
  <c r="F22" i="5"/>
  <c r="H19" i="5"/>
  <c r="F19" i="5"/>
  <c r="H15" i="5"/>
  <c r="F15" i="5"/>
  <c r="H12" i="5"/>
  <c r="F12" i="5"/>
  <c r="E7" i="27" l="1"/>
  <c r="D7" i="27"/>
  <c r="F32" i="26"/>
  <c r="D32" i="26"/>
  <c r="F28" i="26"/>
  <c r="F27" i="26" s="1"/>
  <c r="D28" i="26"/>
  <c r="D27" i="26" s="1"/>
  <c r="F35" i="26"/>
  <c r="D35" i="26"/>
  <c r="F16" i="9" l="1"/>
  <c r="F13" i="9"/>
  <c r="F8" i="26" l="1"/>
  <c r="F25" i="26" s="1"/>
  <c r="D8" i="26"/>
  <c r="D25" i="26" s="1"/>
  <c r="F15" i="26" l="1"/>
  <c r="D15" i="26"/>
  <c r="F40" i="25" l="1"/>
  <c r="D40" i="25"/>
  <c r="G34" i="25"/>
  <c r="F34" i="25"/>
  <c r="E34" i="25"/>
  <c r="D34" i="25"/>
  <c r="F29" i="25"/>
  <c r="D29" i="25"/>
  <c r="F24" i="25"/>
  <c r="D24" i="25"/>
  <c r="F15" i="25"/>
  <c r="D15" i="25"/>
  <c r="F12" i="25"/>
  <c r="D12" i="25"/>
  <c r="F7" i="25"/>
  <c r="D7" i="25"/>
  <c r="D40" i="23"/>
  <c r="F41" i="23"/>
  <c r="D41" i="23"/>
  <c r="F44" i="23"/>
  <c r="D44" i="23"/>
  <c r="F30" i="23"/>
  <c r="F37" i="23" s="1"/>
  <c r="D30" i="23"/>
  <c r="D37" i="23" s="1"/>
  <c r="F20" i="23"/>
  <c r="F19" i="23" s="1"/>
  <c r="D20" i="23"/>
  <c r="D19" i="23" s="1"/>
  <c r="F6" i="23"/>
  <c r="D6" i="23"/>
  <c r="F8" i="22" l="1"/>
  <c r="D8" i="22"/>
  <c r="F30" i="7" l="1"/>
  <c r="F29" i="7" s="1"/>
  <c r="D30" i="7"/>
  <c r="D29" i="7" s="1"/>
  <c r="F24" i="7"/>
  <c r="D24" i="7"/>
  <c r="F21" i="7"/>
  <c r="F20" i="7" s="1"/>
  <c r="D21" i="7"/>
  <c r="D20" i="7" s="1"/>
  <c r="F16" i="7"/>
  <c r="D16" i="7"/>
  <c r="E11" i="20"/>
  <c r="E23" i="20"/>
  <c r="D11" i="23" s="1"/>
  <c r="D10" i="23" s="1"/>
  <c r="E21" i="5"/>
  <c r="E20" i="5" l="1"/>
  <c r="E36" i="20" l="1"/>
  <c r="D15" i="15" s="1"/>
  <c r="E33" i="20"/>
  <c r="F10" i="19" l="1"/>
  <c r="F30" i="9" s="1"/>
  <c r="E10" i="19"/>
  <c r="E30" i="9" s="1"/>
  <c r="F36" i="20" l="1"/>
  <c r="E34" i="20"/>
  <c r="F23" i="20"/>
  <c r="E24" i="20"/>
  <c r="F16" i="20"/>
  <c r="E16" i="20"/>
  <c r="E6" i="20"/>
  <c r="F25" i="19"/>
  <c r="E25" i="19"/>
  <c r="F11" i="19"/>
  <c r="E11" i="19"/>
  <c r="D34" i="23" s="1"/>
  <c r="F16" i="19"/>
  <c r="E6" i="19"/>
  <c r="F24" i="20" l="1"/>
  <c r="F11" i="23"/>
  <c r="F10" i="23" s="1"/>
  <c r="E13" i="9"/>
  <c r="F38" i="20"/>
  <c r="D8" i="15"/>
  <c r="E12" i="9"/>
  <c r="F34" i="23"/>
  <c r="E16" i="19"/>
  <c r="E38" i="20"/>
  <c r="F27" i="20"/>
  <c r="F41" i="20"/>
  <c r="F17" i="20" s="1"/>
  <c r="E27" i="20"/>
  <c r="F17" i="19"/>
  <c r="F39" i="20" l="1"/>
  <c r="G28" i="25"/>
  <c r="G27" i="25"/>
  <c r="G29" i="25" s="1"/>
  <c r="E28" i="25"/>
  <c r="E27" i="25"/>
  <c r="E29" i="25" s="1"/>
  <c r="F28" i="20"/>
  <c r="F25" i="20"/>
  <c r="F26" i="19"/>
  <c r="E28" i="19"/>
  <c r="E26" i="19" s="1"/>
  <c r="E41" i="20"/>
  <c r="E39" i="20" s="1"/>
  <c r="E9" i="6"/>
  <c r="E7" i="5"/>
  <c r="D14" i="23" s="1"/>
  <c r="F29" i="6"/>
  <c r="E29" i="6"/>
  <c r="E17" i="20" l="1"/>
  <c r="E25" i="20"/>
  <c r="E28" i="20"/>
  <c r="E17" i="19"/>
  <c r="C23" i="17"/>
  <c r="C4" i="17"/>
  <c r="C5" i="17"/>
  <c r="F10" i="6" l="1"/>
  <c r="F13" i="6"/>
  <c r="E13" i="6"/>
  <c r="F14" i="6"/>
  <c r="E14" i="6"/>
  <c r="F15" i="6"/>
  <c r="E15" i="6"/>
  <c r="F16" i="6"/>
  <c r="E16" i="6"/>
  <c r="F17" i="6"/>
  <c r="E17" i="6"/>
  <c r="F18" i="6"/>
  <c r="E18" i="6"/>
  <c r="F19" i="6"/>
  <c r="F28" i="6"/>
  <c r="E28" i="6"/>
  <c r="F27" i="6"/>
  <c r="E27" i="6"/>
  <c r="F21" i="6" l="1"/>
  <c r="F24" i="9"/>
  <c r="E24" i="9"/>
  <c r="E30" i="5"/>
  <c r="E19" i="6" s="1"/>
  <c r="E8" i="5"/>
  <c r="E10" i="6" s="1"/>
  <c r="E21" i="6" l="1"/>
  <c r="D22" i="15"/>
  <c r="C13" i="1" l="1"/>
  <c r="C12" i="1"/>
  <c r="F6" i="20" l="1"/>
  <c r="F6" i="19"/>
  <c r="F9" i="6"/>
  <c r="G7" i="5"/>
  <c r="F14" i="23" s="1"/>
  <c r="F9" i="9" l="1"/>
  <c r="E9" i="9"/>
  <c r="E16" i="9" s="1"/>
  <c r="F7" i="9"/>
  <c r="E7" i="9"/>
  <c r="G12" i="5"/>
  <c r="E12" i="5"/>
  <c r="E28" i="9" l="1"/>
  <c r="C8" i="9"/>
  <c r="F18" i="9"/>
  <c r="G15" i="5"/>
  <c r="G19" i="5" s="1"/>
  <c r="G22" i="5" s="1"/>
  <c r="G28" i="5" s="1"/>
  <c r="E15" i="5"/>
  <c r="E19" i="5" s="1"/>
  <c r="E22" i="5" l="1"/>
  <c r="E28" i="5" s="1"/>
  <c r="E32" i="5" s="1"/>
  <c r="E18" i="9"/>
  <c r="G32" i="5"/>
  <c r="F8" i="9" s="1"/>
  <c r="F14" i="9" s="1"/>
  <c r="F26" i="9" s="1"/>
  <c r="F29" i="9" s="1"/>
  <c r="E8" i="9" l="1"/>
  <c r="D13" i="15"/>
  <c r="F15" i="15" s="1"/>
  <c r="E14" i="9" l="1"/>
  <c r="E26" i="9" s="1"/>
  <c r="E29" i="9" s="1"/>
  <c r="G15" i="15"/>
</calcChain>
</file>

<file path=xl/comments1.xml><?xml version="1.0" encoding="utf-8"?>
<comments xmlns="http://schemas.openxmlformats.org/spreadsheetml/2006/main">
  <authors>
    <author>Roger</author>
  </authors>
  <commentList>
    <comment ref="C6" authorId="0">
      <text>
        <r>
          <rPr>
            <b/>
            <sz val="9"/>
            <color indexed="81"/>
            <rFont val="Tahoma"/>
            <family val="2"/>
          </rPr>
          <t>Wie soll Musterunternehmen genannt werden ?</t>
        </r>
      </text>
    </comment>
  </commentList>
</comments>
</file>

<file path=xl/sharedStrings.xml><?xml version="1.0" encoding="utf-8"?>
<sst xmlns="http://schemas.openxmlformats.org/spreadsheetml/2006/main" count="715" uniqueCount="337">
  <si>
    <t>Gesellschaftsname</t>
  </si>
  <si>
    <t>Berichtsperiode</t>
  </si>
  <si>
    <t>Bilanzstichtag</t>
  </si>
  <si>
    <t>Vorperiode</t>
  </si>
  <si>
    <t>Vorperiode Bilanzstichtag</t>
  </si>
  <si>
    <t xml:space="preserve"> </t>
  </si>
  <si>
    <t>a)</t>
  </si>
  <si>
    <t>b)</t>
  </si>
  <si>
    <t>c)</t>
  </si>
  <si>
    <t>d)</t>
  </si>
  <si>
    <t>e)</t>
  </si>
  <si>
    <t>1.</t>
  </si>
  <si>
    <t>2.</t>
  </si>
  <si>
    <t>3.</t>
  </si>
  <si>
    <t>4.</t>
  </si>
  <si>
    <t>5.</t>
  </si>
  <si>
    <t>6.</t>
  </si>
  <si>
    <t>7.</t>
  </si>
  <si>
    <t>8.</t>
  </si>
  <si>
    <t>9.</t>
  </si>
  <si>
    <t>10.</t>
  </si>
  <si>
    <t>Muster-Jahresrechnung nach neuem Rechnungslegungsrecht</t>
  </si>
  <si>
    <t>Parametereingabe</t>
  </si>
  <si>
    <t>Sitz des Unternehmens</t>
  </si>
  <si>
    <t>Zürich</t>
  </si>
  <si>
    <t>Anzahl</t>
  </si>
  <si>
    <t>Zinssatz (%)</t>
  </si>
  <si>
    <t>958a</t>
  </si>
  <si>
    <t>1)</t>
  </si>
  <si>
    <t>2)</t>
  </si>
  <si>
    <t>3)</t>
  </si>
  <si>
    <t>4)</t>
  </si>
  <si>
    <t>Total-wert in CHF</t>
  </si>
  <si>
    <t>CFO</t>
  </si>
  <si>
    <t>Petra Muster</t>
  </si>
  <si>
    <t>Paul Example</t>
  </si>
  <si>
    <t>5)</t>
  </si>
  <si>
    <t>6)</t>
  </si>
  <si>
    <t>8)</t>
  </si>
  <si>
    <t>Erläuterungen zu ausserordentlichen, einmaligen oder periodenfremden Positionen der Erfolgsrechnung</t>
  </si>
  <si>
    <t>Muster AG</t>
  </si>
  <si>
    <t>961b</t>
  </si>
  <si>
    <t>960b</t>
  </si>
  <si>
    <t>961a</t>
  </si>
  <si>
    <t>TOTAL AKTIVEN</t>
  </si>
  <si>
    <t>959c2 7.</t>
  </si>
  <si>
    <t>959c2 8.</t>
  </si>
  <si>
    <t>Total-
wert in CHF</t>
  </si>
  <si>
    <t>959c2 9.</t>
  </si>
  <si>
    <r>
      <t>959 a</t>
    </r>
    <r>
      <rPr>
        <i/>
        <vertAlign val="superscript"/>
        <sz val="9"/>
        <rFont val="Arial"/>
        <family val="2"/>
      </rPr>
      <t>1</t>
    </r>
  </si>
  <si>
    <r>
      <t>959a</t>
    </r>
    <r>
      <rPr>
        <i/>
        <vertAlign val="superscript"/>
        <sz val="9"/>
        <rFont val="Arial"/>
        <family val="2"/>
      </rPr>
      <t>1</t>
    </r>
    <r>
      <rPr>
        <i/>
        <sz val="9"/>
        <rFont val="Arial"/>
        <family val="2"/>
      </rPr>
      <t xml:space="preserve"> 1.</t>
    </r>
  </si>
  <si>
    <r>
      <t>959a</t>
    </r>
    <r>
      <rPr>
        <i/>
        <vertAlign val="superscript"/>
        <sz val="9"/>
        <rFont val="Arial"/>
        <family val="2"/>
      </rPr>
      <t xml:space="preserve">1 </t>
    </r>
    <r>
      <rPr>
        <i/>
        <sz val="9"/>
        <rFont val="Arial"/>
        <family val="2"/>
      </rPr>
      <t>2.</t>
    </r>
  </si>
  <si>
    <r>
      <t>959a</t>
    </r>
    <r>
      <rPr>
        <i/>
        <vertAlign val="superscript"/>
        <sz val="9"/>
        <rFont val="Arial"/>
        <family val="2"/>
      </rPr>
      <t>2</t>
    </r>
  </si>
  <si>
    <r>
      <t xml:space="preserve">959a </t>
    </r>
    <r>
      <rPr>
        <i/>
        <vertAlign val="superscript"/>
        <sz val="9"/>
        <rFont val="Arial"/>
        <family val="2"/>
      </rPr>
      <t>2</t>
    </r>
    <r>
      <rPr>
        <i/>
        <sz val="9"/>
        <rFont val="Arial"/>
        <family val="2"/>
      </rPr>
      <t xml:space="preserve"> 1.</t>
    </r>
  </si>
  <si>
    <r>
      <t>959a</t>
    </r>
    <r>
      <rPr>
        <i/>
        <vertAlign val="superscript"/>
        <sz val="9"/>
        <rFont val="Arial"/>
        <family val="2"/>
      </rPr>
      <t>2</t>
    </r>
    <r>
      <rPr>
        <i/>
        <sz val="9"/>
        <rFont val="Arial"/>
        <family val="2"/>
      </rPr>
      <t xml:space="preserve"> 2.</t>
    </r>
  </si>
  <si>
    <r>
      <t>959a</t>
    </r>
    <r>
      <rPr>
        <i/>
        <vertAlign val="superscript"/>
        <sz val="9"/>
        <rFont val="Arial"/>
        <family val="2"/>
      </rPr>
      <t>2</t>
    </r>
    <r>
      <rPr>
        <i/>
        <sz val="9"/>
        <rFont val="Arial"/>
        <family val="2"/>
      </rPr>
      <t xml:space="preserve"> 3.</t>
    </r>
  </si>
  <si>
    <r>
      <t>959b</t>
    </r>
    <r>
      <rPr>
        <i/>
        <vertAlign val="superscript"/>
        <sz val="9"/>
        <rFont val="Arial"/>
        <family val="2"/>
      </rPr>
      <t>2</t>
    </r>
  </si>
  <si>
    <r>
      <t>959b</t>
    </r>
    <r>
      <rPr>
        <i/>
        <vertAlign val="superscript"/>
        <sz val="9"/>
        <rFont val="Arial"/>
        <family val="2"/>
      </rPr>
      <t>3</t>
    </r>
  </si>
  <si>
    <r>
      <t>959b</t>
    </r>
    <r>
      <rPr>
        <i/>
        <vertAlign val="superscript"/>
        <sz val="9"/>
        <rFont val="Arial"/>
        <family val="2"/>
      </rPr>
      <t>4</t>
    </r>
  </si>
  <si>
    <r>
      <t>959c</t>
    </r>
    <r>
      <rPr>
        <i/>
        <vertAlign val="superscript"/>
        <sz val="9"/>
        <rFont val="Arial"/>
        <family val="2"/>
      </rPr>
      <t>1</t>
    </r>
    <r>
      <rPr>
        <i/>
        <sz val="9"/>
        <rFont val="Arial"/>
        <family val="2"/>
      </rPr>
      <t xml:space="preserve"> 1.</t>
    </r>
  </si>
  <si>
    <r>
      <t>959c</t>
    </r>
    <r>
      <rPr>
        <i/>
        <vertAlign val="superscript"/>
        <sz val="9"/>
        <rFont val="Arial"/>
        <family val="2"/>
      </rPr>
      <t>1</t>
    </r>
    <r>
      <rPr>
        <i/>
        <sz val="9"/>
        <rFont val="Arial"/>
        <family val="2"/>
      </rPr>
      <t xml:space="preserve"> 2.</t>
    </r>
  </si>
  <si>
    <r>
      <t>959c</t>
    </r>
    <r>
      <rPr>
        <i/>
        <vertAlign val="superscript"/>
        <sz val="9"/>
        <rFont val="Arial"/>
        <family val="2"/>
      </rPr>
      <t>2</t>
    </r>
    <r>
      <rPr>
        <i/>
        <sz val="9"/>
        <rFont val="Arial"/>
        <family val="2"/>
      </rPr>
      <t xml:space="preserve"> 12.</t>
    </r>
  </si>
  <si>
    <r>
      <t>959c</t>
    </r>
    <r>
      <rPr>
        <i/>
        <vertAlign val="superscript"/>
        <sz val="9"/>
        <rFont val="Arial"/>
        <family val="2"/>
      </rPr>
      <t>2</t>
    </r>
    <r>
      <rPr>
        <i/>
        <sz val="9"/>
        <rFont val="Arial"/>
        <family val="2"/>
      </rPr>
      <t xml:space="preserve"> 3.</t>
    </r>
  </si>
  <si>
    <r>
      <t>959c</t>
    </r>
    <r>
      <rPr>
        <i/>
        <vertAlign val="superscript"/>
        <sz val="9"/>
        <rFont val="Arial"/>
        <family val="2"/>
      </rPr>
      <t>1</t>
    </r>
    <r>
      <rPr>
        <i/>
        <sz val="9"/>
        <rFont val="Arial"/>
        <family val="2"/>
      </rPr>
      <t xml:space="preserve"> 3.</t>
    </r>
  </si>
  <si>
    <r>
      <t>959c</t>
    </r>
    <r>
      <rPr>
        <i/>
        <vertAlign val="superscript"/>
        <sz val="9"/>
        <rFont val="Arial"/>
        <family val="2"/>
      </rPr>
      <t>2</t>
    </r>
    <r>
      <rPr>
        <i/>
        <sz val="9"/>
        <rFont val="Arial"/>
        <family val="2"/>
      </rPr>
      <t xml:space="preserve"> 4.</t>
    </r>
  </si>
  <si>
    <r>
      <t>559c</t>
    </r>
    <r>
      <rPr>
        <i/>
        <vertAlign val="superscript"/>
        <sz val="9"/>
        <rFont val="Arial"/>
        <family val="2"/>
      </rPr>
      <t>2</t>
    </r>
    <r>
      <rPr>
        <i/>
        <sz val="9"/>
        <rFont val="Arial"/>
        <family val="2"/>
      </rPr>
      <t xml:space="preserve"> 5.</t>
    </r>
  </si>
  <si>
    <r>
      <t>959c</t>
    </r>
    <r>
      <rPr>
        <i/>
        <vertAlign val="superscript"/>
        <sz val="9"/>
        <rFont val="Arial"/>
        <family val="2"/>
      </rPr>
      <t>2</t>
    </r>
    <r>
      <rPr>
        <i/>
        <sz val="9"/>
        <rFont val="Arial"/>
        <family val="2"/>
      </rPr>
      <t xml:space="preserve"> 11.</t>
    </r>
  </si>
  <si>
    <r>
      <t>959c</t>
    </r>
    <r>
      <rPr>
        <i/>
        <vertAlign val="superscript"/>
        <sz val="9"/>
        <rFont val="Arial"/>
        <family val="2"/>
      </rPr>
      <t>4</t>
    </r>
  </si>
  <si>
    <r>
      <t>959c</t>
    </r>
    <r>
      <rPr>
        <i/>
        <vertAlign val="superscript"/>
        <sz val="9"/>
        <rFont val="Arial"/>
        <family val="2"/>
      </rPr>
      <t>2</t>
    </r>
    <r>
      <rPr>
        <i/>
        <sz val="9"/>
        <rFont val="Arial"/>
        <family val="2"/>
      </rPr>
      <t xml:space="preserve"> 6.</t>
    </r>
  </si>
  <si>
    <r>
      <t>959c</t>
    </r>
    <r>
      <rPr>
        <i/>
        <vertAlign val="superscript"/>
        <sz val="9"/>
        <rFont val="Arial"/>
        <family val="2"/>
      </rPr>
      <t>2</t>
    </r>
    <r>
      <rPr>
        <i/>
        <sz val="9"/>
        <rFont val="Arial"/>
        <family val="2"/>
      </rPr>
      <t xml:space="preserve"> 10.</t>
    </r>
  </si>
  <si>
    <r>
      <t>959c</t>
    </r>
    <r>
      <rPr>
        <i/>
        <vertAlign val="superscript"/>
        <sz val="9"/>
        <rFont val="Arial"/>
        <family val="2"/>
      </rPr>
      <t>2</t>
    </r>
    <r>
      <rPr>
        <i/>
        <sz val="9"/>
        <rFont val="Arial"/>
        <family val="2"/>
      </rPr>
      <t xml:space="preserve"> 2.</t>
    </r>
  </si>
  <si>
    <r>
      <t>959c</t>
    </r>
    <r>
      <rPr>
        <i/>
        <vertAlign val="superscript"/>
        <sz val="9"/>
        <rFont val="Arial"/>
        <family val="2"/>
      </rPr>
      <t>2</t>
    </r>
    <r>
      <rPr>
        <i/>
        <sz val="9"/>
        <rFont val="Arial"/>
        <family val="2"/>
      </rPr>
      <t xml:space="preserve"> 13.</t>
    </r>
  </si>
  <si>
    <r>
      <t>958d</t>
    </r>
    <r>
      <rPr>
        <i/>
        <vertAlign val="superscript"/>
        <sz val="9"/>
        <rFont val="Arial"/>
        <family val="2"/>
      </rPr>
      <t>3</t>
    </r>
  </si>
  <si>
    <r>
      <t>959c</t>
    </r>
    <r>
      <rPr>
        <i/>
        <vertAlign val="superscript"/>
        <sz val="9"/>
        <rFont val="Arial"/>
        <family val="2"/>
      </rPr>
      <t>2</t>
    </r>
    <r>
      <rPr>
        <i/>
        <sz val="9"/>
        <rFont val="Arial"/>
        <family val="2"/>
      </rPr>
      <t xml:space="preserve"> 14.</t>
    </r>
  </si>
  <si>
    <r>
      <t>959a</t>
    </r>
    <r>
      <rPr>
        <i/>
        <vertAlign val="superscript"/>
        <sz val="9"/>
        <rFont val="Arial"/>
        <family val="2"/>
      </rPr>
      <t>4</t>
    </r>
  </si>
  <si>
    <t>671</t>
  </si>
  <si>
    <t>671a</t>
  </si>
  <si>
    <r>
      <t>659a</t>
    </r>
    <r>
      <rPr>
        <i/>
        <vertAlign val="superscript"/>
        <sz val="9"/>
        <rFont val="Arial"/>
        <family val="2"/>
      </rPr>
      <t>2</t>
    </r>
  </si>
  <si>
    <t xml:space="preserve">ACHTUNG Änderung für VORLAGE </t>
  </si>
  <si>
    <t>10)</t>
  </si>
  <si>
    <t>12)</t>
  </si>
  <si>
    <t>960e</t>
  </si>
  <si>
    <t>14)</t>
  </si>
  <si>
    <t>16)</t>
  </si>
  <si>
    <t>17)</t>
  </si>
  <si>
    <t>18)</t>
  </si>
  <si>
    <t>19)</t>
  </si>
  <si>
    <t>20)</t>
  </si>
  <si>
    <t>21)</t>
  </si>
  <si>
    <t>22)</t>
  </si>
  <si>
    <t>23)</t>
  </si>
  <si>
    <t>6) 7)</t>
  </si>
  <si>
    <t>9)</t>
  </si>
  <si>
    <t>11)</t>
  </si>
  <si>
    <t>28)</t>
  </si>
  <si>
    <t>27)</t>
  </si>
  <si>
    <t>29)</t>
  </si>
  <si>
    <t>30)</t>
  </si>
  <si>
    <t>9) + 15)</t>
  </si>
  <si>
    <t>9) + 18)</t>
  </si>
  <si>
    <t>7)+8)</t>
  </si>
  <si>
    <t>13)</t>
  </si>
  <si>
    <t>961c</t>
  </si>
  <si>
    <t>31)</t>
  </si>
  <si>
    <t>32)</t>
  </si>
  <si>
    <t>9)+19)</t>
  </si>
  <si>
    <t>24)</t>
  </si>
  <si>
    <t>9)+26)</t>
  </si>
  <si>
    <t>33)</t>
  </si>
  <si>
    <t>in %</t>
  </si>
  <si>
    <t>25)</t>
  </si>
  <si>
    <t>9)+27)</t>
  </si>
  <si>
    <t>34)</t>
  </si>
  <si>
    <t>In der Berichtsperiode wurde die Gesellschaft mit einer Patentverletzungsklage eines Konkurrenzunternehmens konfrontiert. Die mit dem Fall betrauten Rechtsvertreter der Gesellschaft erachten die Chancen dieser Klage zwar als gering; trotzdem wurde das Maximalrisiko aus dieser Klage inklusiv der zu erwartenden Prozesskosten zurückgestellt und als ausser-ordentlicher Periodenaufwand ausgewiesen. Ansonsten lagen in der Berichts- und Vorperiode keine wesentliche ausserordentliche, einmalige oder periodenfremde Ereignissse vor.</t>
  </si>
  <si>
    <t>Article 
(CO)</t>
  </si>
  <si>
    <t>Article (CO)
958 2</t>
  </si>
  <si>
    <t xml:space="preserve">Modèle de rapport d'activité de </t>
  </si>
  <si>
    <t>Exercice 2013</t>
  </si>
  <si>
    <t>Contentant:</t>
  </si>
  <si>
    <t>Des comptes annules type</t>
  </si>
  <si>
    <t>- un bilan</t>
  </si>
  <si>
    <t>- Un compte de résultat</t>
  </si>
  <si>
    <t>- Un tableau des flux de trésorerie</t>
  </si>
  <si>
    <t>- Une annexe</t>
  </si>
  <si>
    <t>Un rapport annuel</t>
  </si>
  <si>
    <t>Une proposition de réparation des bénéfices</t>
  </si>
  <si>
    <t>Présidente du Conseil d'admnistration</t>
  </si>
  <si>
    <t>Note bas de page</t>
  </si>
  <si>
    <t>Comptes annules Muster AG, Zürich</t>
  </si>
  <si>
    <t>ACTIFS</t>
  </si>
  <si>
    <t>ACTIF CIRCULANT</t>
  </si>
  <si>
    <t>Trésorerie</t>
  </si>
  <si>
    <t>Actifs cotés en bourse, détenus à court terme</t>
  </si>
  <si>
    <t>Créances résultant de la vente de biens et de prestations de service</t>
  </si>
  <si>
    <t>Autres créances à court terme</t>
  </si>
  <si>
    <t>Stocks et prestations de service non facturés</t>
  </si>
  <si>
    <t>Régularisations de l'actif</t>
  </si>
  <si>
    <t>TOTAL DE L'ACTIF CIRCULANT</t>
  </si>
  <si>
    <t>En % Du total du bilan</t>
  </si>
  <si>
    <t>ACTIF IMMOBILISE</t>
  </si>
  <si>
    <t>Immobilisations financières</t>
  </si>
  <si>
    <t>Participations</t>
  </si>
  <si>
    <t>Immobilisations corporelles</t>
  </si>
  <si>
    <t>Immobilisations incorporelles</t>
  </si>
  <si>
    <t>Capital-actions non libéré</t>
  </si>
  <si>
    <t>TOTAL DE L'ACTIF IMMOBILISE</t>
  </si>
  <si>
    <t>Bilan</t>
  </si>
  <si>
    <t>en CHF</t>
  </si>
  <si>
    <t>PASSIFS</t>
  </si>
  <si>
    <t>CAPITAUX ETRANGERS A COURT TERME</t>
  </si>
  <si>
    <t>Dettes résultant de l'achat de biens et de prestations de service</t>
  </si>
  <si>
    <t>Dettes à court terme portant intérêt</t>
  </si>
  <si>
    <t>Autres dettes à court terme</t>
  </si>
  <si>
    <t>Régularisations du passif</t>
  </si>
  <si>
    <t>Provisions (à court terme)</t>
  </si>
  <si>
    <t>TOTAL DES CAPITAUX ETRANGERS A COURT TERME</t>
  </si>
  <si>
    <t>en % du total du bilan</t>
  </si>
  <si>
    <t>CAPITAUX ETRANGERS A LONG TERME</t>
  </si>
  <si>
    <t>Dettes à long terme portant intérêt
(sans subordination de créances : CHF 0 / CHF 0)</t>
  </si>
  <si>
    <t>Autres dettes à long terme</t>
  </si>
  <si>
    <t>Provisions et postes similaires prévus par la loi</t>
  </si>
  <si>
    <t>TOTAL DES CAPITAUX ETRANGERS A LONG TERME</t>
  </si>
  <si>
    <t>TOTAL DES CAPITAUX ETRANGERS</t>
  </si>
  <si>
    <t>CAPITAUX PROPRES</t>
  </si>
  <si>
    <t>Capital par actions</t>
  </si>
  <si>
    <t>Réserve légale issue du capital</t>
  </si>
  <si>
    <t>Réserve légale issue du bénéfice</t>
  </si>
  <si>
    <t>Réserves pour actions propres</t>
  </si>
  <si>
    <t>Réserves de réévaluation</t>
  </si>
  <si>
    <t>Réserves facultatives issues du bénéfice / (pertes cumulées)</t>
  </si>
  <si>
    <t>Actions propres</t>
  </si>
  <si>
    <t>TOTAL DES ELEMENTS DU PASSIF</t>
  </si>
  <si>
    <t>Dettes à long terme portant intérêt</t>
  </si>
  <si>
    <r>
      <rPr>
        <b/>
        <sz val="18"/>
        <color rgb="FF0070C0"/>
        <rFont val="Arial"/>
        <family val="2"/>
      </rPr>
      <t>COMPTE DE RESULTAT</t>
    </r>
    <r>
      <rPr>
        <b/>
        <sz val="9"/>
        <color rgb="FF0070C0"/>
        <rFont val="Arial"/>
        <family val="2"/>
      </rPr>
      <t xml:space="preserve"> (Variante 1: méthode d'affectation des charges par nature)</t>
    </r>
  </si>
  <si>
    <t>Produit net des ventes de biens et des prestations de service</t>
  </si>
  <si>
    <t>Variation des stocks de produits finis et semi-finis ainsi que variation des prestations de service non facturées</t>
  </si>
  <si>
    <t>Charges de matériel</t>
  </si>
  <si>
    <t>Bénéfice brut</t>
  </si>
  <si>
    <t>Charges de personnel</t>
  </si>
  <si>
    <t>Autres charges d'exploitation</t>
  </si>
  <si>
    <t>Résultat d'exploitation avant intérêts, impôts et amortissements (EBITDA)</t>
  </si>
  <si>
    <t>Amortissements sur les postes de l'actif immobilisé</t>
  </si>
  <si>
    <t>Correction des valeurs sur les postes de l'actif immobilisé</t>
  </si>
  <si>
    <t>Résultat d'exploitation avant intérêts et impôts (EBIT)</t>
  </si>
  <si>
    <t>Charges financières</t>
  </si>
  <si>
    <t>Produits financiers</t>
  </si>
  <si>
    <t>Résultat d'exploitation avant impôts</t>
  </si>
  <si>
    <t>Charges hors exploitation</t>
  </si>
  <si>
    <t>Produits hors exploitation</t>
  </si>
  <si>
    <t>Charges exceptionnelles uniques ou hors période</t>
  </si>
  <si>
    <t>Produits exceptionnels uniques ou hors période</t>
  </si>
  <si>
    <t>Résultat annuel avant impôts</t>
  </si>
  <si>
    <t>Impôts directs</t>
  </si>
  <si>
    <t>Bénéfice de l'exercice / (Perte de l'exercice)</t>
  </si>
  <si>
    <r>
      <rPr>
        <b/>
        <sz val="18"/>
        <color rgb="FF0070C0"/>
        <rFont val="Arial"/>
        <family val="2"/>
      </rPr>
      <t>COMPTE DE RESULTAT</t>
    </r>
    <r>
      <rPr>
        <b/>
        <sz val="9"/>
        <color rgb="FF0070C0"/>
        <rFont val="Arial"/>
        <family val="2"/>
      </rPr>
      <t xml:space="preserve"> (Variante 2: méthode d'affectation des charges par function)</t>
    </r>
  </si>
  <si>
    <t>Charge de personnel</t>
  </si>
  <si>
    <t>Valeurs de correction sur les postes de l'actif immobilisé</t>
  </si>
  <si>
    <t xml:space="preserve">Les charges suivantes sont comprises dans compte de résultat ci-dessus:
</t>
  </si>
  <si>
    <t>Coût d''acquisition ou prix de revient des produits et prestations de service vendus</t>
  </si>
  <si>
    <t>Charges de gestion et de distribution</t>
  </si>
  <si>
    <t>Charges et produits exceptionnels uniques ou hors période</t>
  </si>
  <si>
    <t>TABLEAU DES FLUX DE TRESORERIE</t>
  </si>
  <si>
    <t>Amortissements</t>
  </si>
  <si>
    <t>Résultat de la liquidation d'immobilisations corporelles</t>
  </si>
  <si>
    <t>Plus-values sur les immobilisations financières</t>
  </si>
  <si>
    <t>Modification de l'actif circulant</t>
  </si>
  <si>
    <t>Modification des capitaux étrangers ne portant pas intérêt</t>
  </si>
  <si>
    <t>Flux de trésorerie liés à  l'activité</t>
  </si>
  <si>
    <t>Investissements dans les actifs immobilisés</t>
  </si>
  <si>
    <t>Liquidation d'actifs immobilisés</t>
  </si>
  <si>
    <t>Flux de trésorerie liés aux  investissements</t>
  </si>
  <si>
    <t xml:space="preserve">Modification des dettes portant intérêt </t>
  </si>
  <si>
    <t>Augmentations de capital</t>
  </si>
  <si>
    <t>Remboursements de capital /paiement de dividendes</t>
  </si>
  <si>
    <t>Achat / Vente de parts propres</t>
  </si>
  <si>
    <t>Flux  de trésorerie liés aux activités de financement</t>
  </si>
  <si>
    <t>Total des flux de trésorerie</t>
  </si>
  <si>
    <t>Montant de la trésorerie au début de la période</t>
  </si>
  <si>
    <t>Total de la trésorerie</t>
  </si>
  <si>
    <t>Montant de la trésorerie à la fin de la période</t>
  </si>
  <si>
    <t>ANNEXE</t>
  </si>
  <si>
    <t>1. Informations sur les principes mis en application dans les comptes annuels</t>
  </si>
  <si>
    <t>b) Immobilisations corporelles</t>
  </si>
  <si>
    <t>Biens fonciers d'exploitation</t>
  </si>
  <si>
    <t>Machines et installations techniques</t>
  </si>
  <si>
    <t>Véhicules</t>
  </si>
  <si>
    <t>Installations informatiques</t>
  </si>
  <si>
    <t>Mobilier de bureau</t>
  </si>
  <si>
    <t>a) Stocks et prestations de service non facturées</t>
  </si>
  <si>
    <t>Matières premières</t>
  </si>
  <si>
    <t>Produits en cours de fabrication</t>
  </si>
  <si>
    <t>Produits finis</t>
  </si>
  <si>
    <t>Prestations de service non facturées</t>
  </si>
  <si>
    <t xml:space="preserve">2. Indications, ventilation et explications pour les postes du bilan et du compte de résultat </t>
  </si>
  <si>
    <t xml:space="preserve"> Les présents comptes annuels ont été établis conformément aux directives de la loi suisse, particulièrement l'article sur la comptabilité commerciale et la présentation des comptes du Code des Obligations (Art. 957 à 962).
L'établissement des comptes requiert de la part du Conseil d'administration des estimations et des évaluations qui pourraient influencer l'importance des valeurs en capital et des obligations ainsi que des obligations éventuelles au moment de l'établissement du bilan mais aussi des charges et des produits de la période de référence. Le conseil d'administration prend alors une décision pour chaque cas, à son entière discrétion, en profitant des marges de manœuvre légales existantes pour l'établissement du bilan et les évaluations. Pour le bien de la société,  dans le cadre du principe de précaution, des amortissements, des valeurs de correction et des provisions peuvent être constitués au-delà des proportions économiques nécessaires.</t>
  </si>
  <si>
    <t>c) Provisions (à court terme et à long terme)</t>
  </si>
  <si>
    <t>Frais de garantie</t>
  </si>
  <si>
    <t>Frais de justice généraux</t>
  </si>
  <si>
    <t>Action en justice relative à la violation d'un brevet</t>
  </si>
  <si>
    <t>Autres provisions</t>
  </si>
  <si>
    <t>d) Autres charges d'exploitation</t>
  </si>
  <si>
    <t>Coûts de vente et de marketing</t>
  </si>
  <si>
    <t>Coûts des locaux, d'entretien, de réparation, de leasing</t>
  </si>
  <si>
    <t>Assurances</t>
  </si>
  <si>
    <t>Charges de gestion générales</t>
  </si>
  <si>
    <t>Autres charges d''exploitation</t>
  </si>
  <si>
    <t>4. Evaluation des actifs aux valeurs boursières et aux valeurs du marché</t>
  </si>
  <si>
    <t>Actifs cotés en bourse détenus à court terme</t>
  </si>
  <si>
    <t>Titres</t>
  </si>
  <si>
    <t>Autres actifs avec valeurs boursière</t>
  </si>
  <si>
    <t>Réserve de couverture des risques de fluctuation</t>
  </si>
  <si>
    <t xml:space="preserve"> De plus, les actifs avec valeurs boursières ou valeurs du marché contenus dans les immobilisations financières sont évalués par rapport à celles-ci :</t>
  </si>
  <si>
    <t>Autres actifs avec valeurs boursières ou valeurs du marché</t>
  </si>
  <si>
    <t>5. Participations</t>
  </si>
  <si>
    <t>Société  &amp; Forme juridique, siège</t>
  </si>
  <si>
    <t>Filiale AG, Berne</t>
  </si>
  <si>
    <t>Filiale Gmbh, Bâle</t>
  </si>
  <si>
    <t>Part de capital en %</t>
  </si>
  <si>
    <t>Part des voix</t>
  </si>
  <si>
    <t>6. Créances et dettes envers les parties apparentées</t>
  </si>
  <si>
    <t>- Participants directs ou indirects</t>
  </si>
  <si>
    <t>- Organes</t>
  </si>
  <si>
    <t>- Entreprises dans lesquelles il y a une participation directe ou indirecte</t>
  </si>
  <si>
    <t>Autres obligations à long terme</t>
  </si>
  <si>
    <t>Obligations à long terme portant intérêt</t>
  </si>
  <si>
    <t>Autres obligations à court terme</t>
  </si>
  <si>
    <t>Obligations à court terme portant intérêt</t>
  </si>
  <si>
    <t>Obligations résultant de la vente de biens et de prestations de service</t>
  </si>
  <si>
    <t>7. Dissolution nette des réserves latentes</t>
  </si>
  <si>
    <t>Importante dissolution nette des réserves latentes</t>
  </si>
  <si>
    <t>8. Parts sociales</t>
  </si>
  <si>
    <t>Nombre de parts sociales que l'entreprise elle-même détient et des entreprises dans lesquelles elle a une participation</t>
  </si>
  <si>
    <t>Acquisition de parts sociales (nombre)</t>
  </si>
  <si>
    <t>Acquisition de parts sociales, prix d'achat moyen</t>
  </si>
  <si>
    <t>Aliénation de parts sociales (nombre)</t>
  </si>
  <si>
    <t>Aliénation de parts sociales, prix de vente moyen</t>
  </si>
  <si>
    <t>9. Droits de participation et options pour les organes et les collaborateurs</t>
  </si>
  <si>
    <t>Autres collaborateurs</t>
  </si>
  <si>
    <t>'Droits de participation dans les biens des :</t>
  </si>
  <si>
    <t>Organes de direction et d'administration</t>
  </si>
  <si>
    <r>
      <t xml:space="preserve">Options dans les biens des :
</t>
    </r>
    <r>
      <rPr>
        <sz val="9"/>
        <rFont val="Arial"/>
        <family val="2"/>
      </rPr>
      <t>Organes de direction et d'administration</t>
    </r>
  </si>
  <si>
    <t>Les droits de participation sont évalués à la valeur de l'actif à la date du bilan.</t>
  </si>
  <si>
    <t>10. Autres informations</t>
  </si>
  <si>
    <t>Dettes sur crédit-bail d'une durée résiduelle &gt; 1 an, non comptabilisables</t>
  </si>
  <si>
    <t>Dettes à l'égard des institutions de prévoyance</t>
  </si>
  <si>
    <t>Montant total des garanties constituées pour dettes de tiers</t>
  </si>
  <si>
    <t>Montant total des actifs utilisés à titre de garantie de ses propres dettes</t>
  </si>
  <si>
    <t>Montant total des actifs sous réserve de propriété</t>
  </si>
  <si>
    <t>11. OBLIGATIONS ÉVENTUELLES</t>
  </si>
  <si>
    <t>12. Nombre de collaborateurs</t>
  </si>
  <si>
    <t>13. Evénements importants survenus après la date du bilan</t>
  </si>
  <si>
    <t>Après la date d'établissement du bilan et jusqu'à l'adoption des comptes annuels par le conseil d'administration le 22  Mai 2014, aucun événement important, qui aurait pu altérer la validité des comptes annuels 2013 ou qui aurait dû être publié à ce point, ne s'est produit.</t>
  </si>
  <si>
    <t>Nombre d'emplois à temps plein en moyenne annuelle</t>
  </si>
  <si>
    <t>Cautions pour les obligations prises par les filiales</t>
  </si>
  <si>
    <t>De plus, la Muster AG est impliquée dans des litiges dans le cadre de ses activités normales. Bien qu'à l'heure actuelle, il ne soit pas possible de faire des prédictions sur l'issue du litige,  la Muster AG espère qu'aucun de ces litiges n'aura d'importantes répercussions négatives sur l'activité ou sur la situation financière.  Les paiements sortants escomptés sont provisionnés en conséquence.</t>
  </si>
  <si>
    <t>14. Echéance des dettes à long terme portant intérêt</t>
  </si>
  <si>
    <t>15. Honoraires de l'organe de révision</t>
  </si>
  <si>
    <t>Exigible dans les 1 à 5 ans</t>
  </si>
  <si>
    <t>Exigible dans plus de 5 ans</t>
  </si>
  <si>
    <t>Honoraires pour les prestations de service en matière de révision</t>
  </si>
  <si>
    <t>Honoraires pour les autres prestations de service</t>
  </si>
  <si>
    <t>INFORMATIONS SUPPLEMENTAIRES</t>
  </si>
  <si>
    <t>En plus de la publication en annexe du présent modèle de comptes annuels, il faut, dans certains cas, 
faire des publications supplémentaires :</t>
  </si>
  <si>
    <t>A) Obligations d'emprunts dues</t>
  </si>
  <si>
    <t>Emprunt / Date d'émission / Échéance</t>
  </si>
  <si>
    <t>Emprunt 1</t>
  </si>
  <si>
    <t>Emprunt 2</t>
  </si>
  <si>
    <t>B) Dérogations au principe de continuité de l'exploitation ainsi que leur influence sur la situation  économique</t>
  </si>
  <si>
    <t>Cours de change utilisé (y compris explication)</t>
  </si>
  <si>
    <t>C) En cas d'établissement des comptes dans une autre monnaie que le franc suisse</t>
  </si>
  <si>
    <t>D) Raisons de la démission anticipée de l'organe de révision</t>
  </si>
  <si>
    <t>E)  Première mise en application</t>
  </si>
  <si>
    <t>Lors de la première mise en application des directives concernant l'établissement des comptes, il est possible de s'abstenir de mentionner les chiffres des années précédentes. Lors de la deuxième application, seuls les chiffres de l'année précédente doivent être indiqués. Si les chiffres des exercices précédents sont mentionnés, on peut se dispenser d'une continuité dans la présentation et la structure. Cette situation est mentionnée dans l'annexe.</t>
  </si>
  <si>
    <t>F) Compensation d'un surendettement par subordination de créance</t>
  </si>
  <si>
    <t>Certes, cette publication n'est pas prescrite par la loi, notre avis est, toutefois, que celle-ci est indispensable.
Particulièrement pour les petites entreprises qui sont exemptées de  contrôle par la clause d'opting out et par conséquent, cet état de fait implique qu'elles ne sont mentionnées dans aucun rapport de contrôle.</t>
  </si>
  <si>
    <t>Disposi-    tion transitoire Art.24</t>
  </si>
  <si>
    <t>Rapport annuel Muster AG, Zürich</t>
  </si>
  <si>
    <t>1. Nombre d'emplois à temps plein en moyenne annuelle</t>
  </si>
  <si>
    <t>2. Evaluation des risques</t>
  </si>
  <si>
    <t>3. Etat des carnets de commande</t>
  </si>
  <si>
    <t>4. Activités de recherche et de développement</t>
  </si>
  <si>
    <t>5. Evénements exceptionnels</t>
  </si>
  <si>
    <t>6. Perspectives d'avenir</t>
  </si>
  <si>
    <t>UTILISATION DES RESERVES ISSUES DU BENEFICE</t>
  </si>
  <si>
    <t>Utilisation des réserves issues du bénéfice de Muster AG, Zürich</t>
  </si>
  <si>
    <t>Réserves facultatives issues des bénéfices (pertes cumulées) au début de l'exercice</t>
  </si>
  <si>
    <t>Attribution à la réserve légale</t>
  </si>
  <si>
    <t>Répartition des bénéfices</t>
  </si>
  <si>
    <t>Constitution d'une réserve pour les actions propres</t>
  </si>
  <si>
    <t>Bénéfice annuel / (Pertes annuelles)</t>
  </si>
  <si>
    <t>Réserves facultatives issues des bénéfices (pertes cumulées) à la fin de l'exercice</t>
  </si>
  <si>
    <t>Demande d'utilisation :</t>
  </si>
  <si>
    <t>Attribution à la réserve légale issue des bénéfices</t>
  </si>
  <si>
    <t>Répartition</t>
  </si>
  <si>
    <t>Report à nouveau</t>
  </si>
  <si>
    <t>Article (OR)</t>
  </si>
  <si>
    <t>Valeur</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</si>
</sst>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dd/mm/yyyy;@"/>
    <numFmt numFmtId="165" formatCode="0.\ ##"/>
    <numFmt numFmtId="166" formatCode="dd/\ mmmm\ yyyy"/>
    <numFmt numFmtId="167" formatCode="0.0%"/>
  </numFmts>
  <fonts count="45">
    <font>
      <sz val="11"/>
      <color theme="1"/>
      <name val="Calibri"/>
      <family val="2"/>
      <scheme val="minor"/>
    </font>
    <font>
      <b/>
      <sz val="9"/>
      <color indexed="81"/>
      <name val="Tahoma"/>
      <family val="2"/>
    </font>
    <font>
      <i/>
      <sz val="9"/>
      <name val="Arial"/>
      <family val="2"/>
    </font>
    <font>
      <sz val="9"/>
      <name val="Arial"/>
      <family val="2"/>
    </font>
    <font>
      <b/>
      <sz val="9"/>
      <name val="Arial"/>
      <family val="2"/>
    </font>
    <font>
      <b/>
      <sz val="9"/>
      <color theme="3"/>
      <name val="Arial"/>
      <family val="2"/>
    </font>
    <font>
      <b/>
      <sz val="9"/>
      <color theme="1"/>
      <name val="Arial"/>
      <family val="2"/>
    </font>
    <font>
      <sz val="9"/>
      <color indexed="8"/>
      <name val="Arial"/>
      <family val="2"/>
    </font>
    <font>
      <sz val="9"/>
      <color theme="3"/>
      <name val="Arial"/>
      <family val="2"/>
    </font>
    <font>
      <sz val="9"/>
      <color rgb="FFFF0000"/>
      <name val="Arial"/>
      <family val="2"/>
    </font>
    <font>
      <sz val="9"/>
      <color indexed="24"/>
      <name val="Arial"/>
      <family val="2"/>
    </font>
    <font>
      <i/>
      <sz val="9"/>
      <color rgb="FFFF0000"/>
      <name val="Arial"/>
      <family val="2"/>
    </font>
    <font>
      <sz val="9"/>
      <color indexed="26"/>
      <name val="Arial"/>
      <family val="2"/>
    </font>
    <font>
      <sz val="9"/>
      <color rgb="FF00B0F0"/>
      <name val="Arial"/>
      <family val="2"/>
    </font>
    <font>
      <sz val="9"/>
      <color theme="1"/>
      <name val="Arial"/>
      <family val="2"/>
    </font>
    <font>
      <b/>
      <sz val="9"/>
      <color rgb="FFFF0000"/>
      <name val="Arial"/>
      <family val="2"/>
    </font>
    <font>
      <b/>
      <i/>
      <sz val="9"/>
      <name val="Arial"/>
      <family val="2"/>
    </font>
    <font>
      <sz val="9"/>
      <color theme="0"/>
      <name val="Arial"/>
      <family val="2"/>
    </font>
    <font>
      <b/>
      <sz val="9"/>
      <color indexed="8"/>
      <name val="Arial"/>
      <family val="2"/>
    </font>
    <font>
      <b/>
      <sz val="9"/>
      <color indexed="24"/>
      <name val="Arial"/>
      <family val="2"/>
    </font>
    <font>
      <sz val="9"/>
      <color indexed="25"/>
      <name val="Arial"/>
      <family val="2"/>
    </font>
    <font>
      <b/>
      <u/>
      <sz val="9"/>
      <name val="Arial"/>
      <family val="2"/>
    </font>
    <font>
      <i/>
      <sz val="9"/>
      <color indexed="8"/>
      <name val="Arial"/>
      <family val="2"/>
    </font>
    <font>
      <b/>
      <i/>
      <sz val="9"/>
      <color indexed="8"/>
      <name val="Arial"/>
      <family val="2"/>
    </font>
    <font>
      <b/>
      <i/>
      <sz val="9"/>
      <color theme="3"/>
      <name val="Arial"/>
      <family val="2"/>
    </font>
    <font>
      <b/>
      <sz val="24"/>
      <color rgb="FF0070C0"/>
      <name val="Arial"/>
      <family val="2"/>
    </font>
    <font>
      <b/>
      <sz val="9"/>
      <color rgb="FF0070C0"/>
      <name val="Arial"/>
      <family val="2"/>
    </font>
    <font>
      <b/>
      <sz val="12"/>
      <color rgb="FF0070C0"/>
      <name val="Arial"/>
      <family val="2"/>
    </font>
    <font>
      <sz val="12"/>
      <name val="Arial"/>
      <family val="2"/>
    </font>
    <font>
      <b/>
      <sz val="12"/>
      <name val="Arial"/>
      <family val="2"/>
    </font>
    <font>
      <sz val="9"/>
      <color rgb="FF0070C0"/>
      <name val="Arial"/>
      <family val="2"/>
    </font>
    <font>
      <b/>
      <i/>
      <sz val="9"/>
      <color rgb="FF0070C0"/>
      <name val="Arial"/>
      <family val="2"/>
    </font>
    <font>
      <b/>
      <sz val="12"/>
      <color theme="1"/>
      <name val="Arial"/>
      <family val="2"/>
    </font>
    <font>
      <b/>
      <u/>
      <sz val="12"/>
      <color rgb="FF0070C0"/>
      <name val="Arial"/>
      <family val="2"/>
    </font>
    <font>
      <b/>
      <sz val="8"/>
      <color rgb="FF0070C0"/>
      <name val="Arial"/>
      <family val="2"/>
    </font>
    <font>
      <i/>
      <vertAlign val="superscript"/>
      <sz val="9"/>
      <name val="Arial"/>
      <family val="2"/>
    </font>
    <font>
      <i/>
      <sz val="9"/>
      <color rgb="FF0070C0"/>
      <name val="Arial"/>
      <family val="2"/>
    </font>
    <font>
      <sz val="8"/>
      <color theme="1"/>
      <name val="Arial"/>
      <family val="2"/>
    </font>
    <font>
      <sz val="9"/>
      <color theme="1"/>
      <name val="Arial "/>
    </font>
    <font>
      <b/>
      <sz val="11"/>
      <color rgb="FF0070C0"/>
      <name val="Arial"/>
      <family val="2"/>
    </font>
    <font>
      <b/>
      <sz val="18"/>
      <color rgb="FF0070C0"/>
      <name val="Arial"/>
      <family val="2"/>
    </font>
    <font>
      <sz val="11"/>
      <color theme="1"/>
      <name val="Arial"/>
      <family val="2"/>
    </font>
    <font>
      <sz val="9"/>
      <color theme="1"/>
      <name val="Calibri"/>
      <family val="2"/>
      <scheme val="minor"/>
    </font>
    <font>
      <b/>
      <sz val="9"/>
      <color theme="3" tint="0.39997558519241921"/>
      <name val="Arial"/>
      <family val="2"/>
    </font>
    <font>
      <sz val="22"/>
      <color theme="3"/>
      <name val="Arial"/>
      <family val="2"/>
    </font>
  </fonts>
  <fills count="7">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rgb="FFFFFF00"/>
        <bgColor indexed="64"/>
      </patternFill>
    </fill>
  </fills>
  <borders count="31">
    <border>
      <left/>
      <right/>
      <top/>
      <bottom/>
      <diagonal/>
    </border>
    <border>
      <left/>
      <right/>
      <top/>
      <bottom style="thin">
        <color indexed="64"/>
      </bottom>
      <diagonal/>
    </border>
    <border>
      <left/>
      <right/>
      <top/>
      <bottom style="hair">
        <color indexed="23"/>
      </bottom>
      <diagonal/>
    </border>
    <border>
      <left/>
      <right/>
      <top style="hair">
        <color indexed="23"/>
      </top>
      <bottom style="hair">
        <color indexed="23"/>
      </bottom>
      <diagonal/>
    </border>
    <border>
      <left/>
      <right/>
      <top style="hair">
        <color indexed="23"/>
      </top>
      <bottom style="thin">
        <color indexed="64"/>
      </bottom>
      <diagonal/>
    </border>
    <border>
      <left/>
      <right/>
      <top/>
      <bottom style="medium">
        <color indexed="64"/>
      </bottom>
      <diagonal/>
    </border>
    <border>
      <left/>
      <right/>
      <top/>
      <bottom style="hair">
        <color indexed="64"/>
      </bottom>
      <diagonal/>
    </border>
    <border>
      <left/>
      <right/>
      <top style="hair">
        <color indexed="64"/>
      </top>
      <bottom style="thin">
        <color indexed="64"/>
      </bottom>
      <diagonal/>
    </border>
    <border>
      <left/>
      <right/>
      <top style="medium">
        <color indexed="64"/>
      </top>
      <bottom/>
      <diagonal/>
    </border>
    <border>
      <left/>
      <right/>
      <top style="thin">
        <color indexed="64"/>
      </top>
      <bottom style="medium">
        <color indexed="64"/>
      </bottom>
      <diagonal/>
    </border>
    <border>
      <left/>
      <right/>
      <top style="hair">
        <color indexed="23"/>
      </top>
      <bottom/>
      <diagonal/>
    </border>
    <border>
      <left/>
      <right/>
      <top style="thin">
        <color indexed="64"/>
      </top>
      <bottom/>
      <diagonal/>
    </border>
    <border>
      <left/>
      <right/>
      <top style="thin">
        <color indexed="64"/>
      </top>
      <bottom style="hair">
        <color indexed="64"/>
      </bottom>
      <diagonal/>
    </border>
    <border>
      <left/>
      <right/>
      <top style="hair">
        <color indexed="64"/>
      </top>
      <bottom style="hair">
        <color indexed="64"/>
      </bottom>
      <diagonal/>
    </border>
    <border>
      <left/>
      <right/>
      <top/>
      <bottom style="thin">
        <color indexed="23"/>
      </bottom>
      <diagonal/>
    </border>
    <border>
      <left/>
      <right/>
      <top style="thin">
        <color indexed="64"/>
      </top>
      <bottom style="hair">
        <color indexed="23"/>
      </bottom>
      <diagonal/>
    </border>
    <border>
      <left/>
      <right/>
      <top style="medium">
        <color indexed="64"/>
      </top>
      <bottom style="hair">
        <color indexed="64"/>
      </bottom>
      <diagonal/>
    </border>
    <border>
      <left/>
      <right/>
      <top style="hair">
        <color indexed="64"/>
      </top>
      <bottom/>
      <diagonal/>
    </border>
    <border>
      <left/>
      <right/>
      <top/>
      <bottom style="hair">
        <color auto="1"/>
      </bottom>
      <diagonal/>
    </border>
    <border>
      <left/>
      <right/>
      <top style="hair">
        <color auto="1"/>
      </top>
      <bottom style="thin">
        <color auto="1"/>
      </bottom>
      <diagonal/>
    </border>
    <border>
      <left/>
      <right/>
      <top style="hair">
        <color indexed="23"/>
      </top>
      <bottom style="hair">
        <color indexed="23"/>
      </bottom>
      <diagonal/>
    </border>
    <border>
      <left/>
      <right/>
      <top/>
      <bottom style="thin">
        <color theme="1" tint="0.499984740745262"/>
      </bottom>
      <diagonal/>
    </border>
    <border>
      <left/>
      <right/>
      <top style="thin">
        <color theme="1" tint="0.499984740745262"/>
      </top>
      <bottom style="thin">
        <color theme="1" tint="0.499984740745262"/>
      </bottom>
      <diagonal/>
    </border>
    <border>
      <left/>
      <right/>
      <top style="thin">
        <color theme="1" tint="0.499984740745262"/>
      </top>
      <bottom style="thin">
        <color theme="1"/>
      </bottom>
      <diagonal/>
    </border>
    <border>
      <left/>
      <right/>
      <top style="thin">
        <color theme="1"/>
      </top>
      <bottom style="medium">
        <color theme="1"/>
      </bottom>
      <diagonal/>
    </border>
    <border>
      <left/>
      <right/>
      <top style="thin">
        <color indexed="64"/>
      </top>
      <bottom style="thin">
        <color indexed="64"/>
      </bottom>
      <diagonal/>
    </border>
    <border>
      <left/>
      <right/>
      <top/>
      <bottom style="medium">
        <color theme="1"/>
      </bottom>
      <diagonal/>
    </border>
    <border>
      <left/>
      <right/>
      <top/>
      <bottom style="thin">
        <color theme="0" tint="-0.34998626667073579"/>
      </bottom>
      <diagonal/>
    </border>
    <border>
      <left/>
      <right/>
      <top style="thin">
        <color theme="0" tint="-0.34998626667073579"/>
      </top>
      <bottom style="thin">
        <color theme="0" tint="-0.34998626667073579"/>
      </bottom>
      <diagonal/>
    </border>
    <border>
      <left/>
      <right/>
      <top style="thin">
        <color theme="0" tint="-0.34998626667073579"/>
      </top>
      <bottom style="thin">
        <color indexed="64"/>
      </bottom>
      <diagonal/>
    </border>
    <border>
      <left/>
      <right/>
      <top style="thin">
        <color theme="1"/>
      </top>
      <bottom/>
      <diagonal/>
    </border>
  </borders>
  <cellStyleXfs count="1">
    <xf numFmtId="0" fontId="0" fillId="0" borderId="0"/>
  </cellStyleXfs>
  <cellXfs count="577">
    <xf numFmtId="0" fontId="0" fillId="0" borderId="0" xfId="0"/>
    <xf numFmtId="0" fontId="2" fillId="4" borderId="0" xfId="0" applyFont="1" applyFill="1" applyAlignment="1">
      <alignment horizontal="center"/>
    </xf>
    <xf numFmtId="0" fontId="2" fillId="2" borderId="0" xfId="0" applyFont="1" applyFill="1" applyAlignment="1">
      <alignment horizontal="center"/>
    </xf>
    <xf numFmtId="0" fontId="3" fillId="0" borderId="0" xfId="0" applyFont="1"/>
    <xf numFmtId="49" fontId="4" fillId="0" borderId="0" xfId="0" applyNumberFormat="1" applyFont="1" applyFill="1" applyBorder="1" applyAlignment="1">
      <alignment horizontal="right"/>
    </xf>
    <xf numFmtId="164" fontId="6" fillId="0" borderId="0" xfId="0" applyNumberFormat="1" applyFont="1" applyFill="1" applyBorder="1" applyAlignment="1">
      <alignment horizontal="right"/>
    </xf>
    <xf numFmtId="0" fontId="3" fillId="4" borderId="0" xfId="0" applyFont="1" applyFill="1" applyAlignment="1">
      <alignment horizontal="center"/>
    </xf>
    <xf numFmtId="0" fontId="7" fillId="0" borderId="0" xfId="0" applyFont="1"/>
    <xf numFmtId="49" fontId="4" fillId="0" borderId="0" xfId="0" applyNumberFormat="1" applyFont="1" applyFill="1" applyBorder="1" applyAlignment="1">
      <alignment horizontal="left"/>
    </xf>
    <xf numFmtId="49" fontId="8" fillId="0" borderId="0" xfId="0" applyNumberFormat="1" applyFont="1" applyFill="1" applyBorder="1" applyAlignment="1">
      <alignment horizontal="right"/>
    </xf>
    <xf numFmtId="49" fontId="3" fillId="2" borderId="0" xfId="0" applyNumberFormat="1" applyFont="1" applyFill="1" applyBorder="1" applyAlignment="1">
      <alignment horizontal="right"/>
    </xf>
    <xf numFmtId="0" fontId="2" fillId="4" borderId="0" xfId="0" quotePrefix="1" applyFont="1" applyFill="1" applyAlignment="1">
      <alignment horizontal="center"/>
    </xf>
    <xf numFmtId="0" fontId="2" fillId="2" borderId="0" xfId="0" quotePrefix="1" applyFont="1" applyFill="1" applyAlignment="1">
      <alignment horizontal="center"/>
    </xf>
    <xf numFmtId="0" fontId="9" fillId="4" borderId="0" xfId="0" applyFont="1" applyFill="1" applyAlignment="1">
      <alignment horizontal="center"/>
    </xf>
    <xf numFmtId="3" fontId="7" fillId="0" borderId="0" xfId="0" applyNumberFormat="1" applyFont="1"/>
    <xf numFmtId="0" fontId="9" fillId="0" borderId="0" xfId="0" applyFont="1"/>
    <xf numFmtId="1" fontId="3" fillId="0" borderId="0" xfId="0" applyNumberFormat="1" applyFont="1" applyFill="1" applyBorder="1" applyAlignment="1">
      <alignment horizontal="left"/>
    </xf>
    <xf numFmtId="0" fontId="8" fillId="0" borderId="0" xfId="0" applyFont="1" applyFill="1"/>
    <xf numFmtId="0" fontId="3" fillId="2" borderId="0" xfId="0" applyFont="1" applyFill="1"/>
    <xf numFmtId="49" fontId="4" fillId="2" borderId="0" xfId="0" applyNumberFormat="1" applyFont="1" applyFill="1" applyBorder="1" applyAlignment="1">
      <alignment horizontal="right"/>
    </xf>
    <xf numFmtId="49" fontId="3" fillId="0" borderId="0" xfId="0" applyNumberFormat="1" applyFont="1" applyFill="1" applyBorder="1" applyAlignment="1">
      <alignment horizontal="left"/>
    </xf>
    <xf numFmtId="49" fontId="4" fillId="0" borderId="0" xfId="0" applyNumberFormat="1" applyFont="1" applyFill="1" applyBorder="1" applyAlignment="1">
      <alignment horizontal="left" wrapText="1"/>
    </xf>
    <xf numFmtId="1" fontId="3" fillId="2" borderId="0" xfId="0" applyNumberFormat="1" applyFont="1" applyFill="1" applyBorder="1" applyAlignment="1">
      <alignment horizontal="left"/>
    </xf>
    <xf numFmtId="0" fontId="2" fillId="4" borderId="0" xfId="0" applyFont="1" applyFill="1" applyBorder="1" applyAlignment="1">
      <alignment horizontal="center"/>
    </xf>
    <xf numFmtId="0" fontId="2" fillId="2" borderId="0" xfId="0" applyFont="1" applyFill="1" applyBorder="1" applyAlignment="1">
      <alignment horizontal="center"/>
    </xf>
    <xf numFmtId="0" fontId="3" fillId="4" borderId="0" xfId="0" applyFont="1" applyFill="1" applyBorder="1" applyAlignment="1">
      <alignment horizontal="center"/>
    </xf>
    <xf numFmtId="0" fontId="7" fillId="0" borderId="0" xfId="0" applyFont="1" applyBorder="1"/>
    <xf numFmtId="1" fontId="5" fillId="2" borderId="0" xfId="0" applyNumberFormat="1" applyFont="1" applyFill="1" applyBorder="1" applyAlignment="1">
      <alignment horizontal="right" vertical="top"/>
    </xf>
    <xf numFmtId="1" fontId="4" fillId="2" borderId="0" xfId="0" applyNumberFormat="1" applyFont="1" applyFill="1" applyBorder="1" applyAlignment="1">
      <alignment vertical="top"/>
    </xf>
    <xf numFmtId="3" fontId="5" fillId="2" borderId="0" xfId="0" applyNumberFormat="1" applyFont="1" applyFill="1" applyBorder="1" applyAlignment="1">
      <alignment horizontal="right" wrapText="1"/>
    </xf>
    <xf numFmtId="3" fontId="3" fillId="2" borderId="2" xfId="0" applyNumberFormat="1" applyFont="1" applyFill="1" applyBorder="1" applyAlignment="1">
      <alignment horizontal="right" wrapText="1"/>
    </xf>
    <xf numFmtId="3" fontId="3" fillId="2" borderId="2" xfId="0" applyNumberFormat="1" applyFont="1" applyFill="1" applyBorder="1" applyAlignment="1">
      <alignment wrapText="1"/>
    </xf>
    <xf numFmtId="0" fontId="7" fillId="5" borderId="0" xfId="0" applyFont="1" applyFill="1"/>
    <xf numFmtId="49" fontId="8" fillId="0" borderId="0" xfId="0" applyNumberFormat="1" applyFont="1" applyFill="1" applyBorder="1" applyAlignment="1">
      <alignment horizontal="left"/>
    </xf>
    <xf numFmtId="49" fontId="10" fillId="0" borderId="0" xfId="0" applyNumberFormat="1" applyFont="1" applyFill="1" applyBorder="1" applyAlignment="1">
      <alignment horizontal="right"/>
    </xf>
    <xf numFmtId="49" fontId="3" fillId="0" borderId="0" xfId="0" applyNumberFormat="1" applyFont="1" applyFill="1" applyBorder="1" applyAlignment="1">
      <alignment horizontal="right"/>
    </xf>
    <xf numFmtId="0" fontId="3" fillId="0" borderId="1" xfId="0" applyFont="1" applyBorder="1"/>
    <xf numFmtId="49" fontId="4" fillId="0" borderId="1" xfId="0" applyNumberFormat="1" applyFont="1" applyFill="1" applyBorder="1" applyAlignment="1">
      <alignment horizontal="right"/>
    </xf>
    <xf numFmtId="0" fontId="2" fillId="5" borderId="0" xfId="0" applyFont="1" applyFill="1" applyAlignment="1">
      <alignment horizontal="center"/>
    </xf>
    <xf numFmtId="2" fontId="3" fillId="0" borderId="12" xfId="0" applyNumberFormat="1" applyFont="1" applyFill="1" applyBorder="1" applyAlignment="1">
      <alignment horizontal="right"/>
    </xf>
    <xf numFmtId="3" fontId="4" fillId="2" borderId="12" xfId="0" applyNumberFormat="1" applyFont="1" applyFill="1" applyBorder="1" applyAlignment="1">
      <alignment horizontal="right"/>
    </xf>
    <xf numFmtId="0" fontId="3" fillId="5" borderId="0" xfId="0" applyFont="1" applyFill="1" applyAlignment="1">
      <alignment horizontal="center"/>
    </xf>
    <xf numFmtId="165" fontId="3" fillId="0" borderId="13" xfId="0" applyNumberFormat="1" applyFont="1" applyFill="1" applyBorder="1" applyAlignment="1">
      <alignment horizontal="right"/>
    </xf>
    <xf numFmtId="3" fontId="3" fillId="2" borderId="13" xfId="0" applyNumberFormat="1" applyFont="1" applyFill="1" applyBorder="1" applyAlignment="1">
      <alignment horizontal="right"/>
    </xf>
    <xf numFmtId="1" fontId="3" fillId="0" borderId="13" xfId="0" applyNumberFormat="1" applyFont="1" applyFill="1" applyBorder="1" applyAlignment="1">
      <alignment horizontal="right"/>
    </xf>
    <xf numFmtId="49" fontId="3" fillId="0" borderId="6" xfId="0" applyNumberFormat="1" applyFont="1" applyFill="1" applyBorder="1" applyAlignment="1">
      <alignment horizontal="right"/>
    </xf>
    <xf numFmtId="3" fontId="3" fillId="2" borderId="6" xfId="0" applyNumberFormat="1" applyFont="1" applyFill="1" applyBorder="1" applyAlignment="1">
      <alignment horizontal="right"/>
    </xf>
    <xf numFmtId="1" fontId="3" fillId="0" borderId="7" xfId="0" applyNumberFormat="1" applyFont="1" applyFill="1" applyBorder="1" applyAlignment="1">
      <alignment horizontal="right"/>
    </xf>
    <xf numFmtId="3" fontId="3" fillId="0" borderId="7" xfId="0" applyNumberFormat="1" applyFont="1" applyFill="1" applyBorder="1" applyAlignment="1">
      <alignment horizontal="right"/>
    </xf>
    <xf numFmtId="49" fontId="3" fillId="0" borderId="9" xfId="0" applyNumberFormat="1" applyFont="1" applyFill="1" applyBorder="1" applyAlignment="1">
      <alignment horizontal="right"/>
    </xf>
    <xf numFmtId="3" fontId="4" fillId="0" borderId="9" xfId="0" applyNumberFormat="1" applyFont="1" applyFill="1" applyBorder="1" applyAlignment="1">
      <alignment horizontal="right"/>
    </xf>
    <xf numFmtId="3" fontId="4" fillId="0" borderId="0" xfId="0" applyNumberFormat="1" applyFont="1" applyFill="1" applyBorder="1" applyAlignment="1">
      <alignment horizontal="right"/>
    </xf>
    <xf numFmtId="3" fontId="3" fillId="0" borderId="13" xfId="0" applyNumberFormat="1" applyFont="1" applyFill="1" applyBorder="1" applyAlignment="1">
      <alignment horizontal="right"/>
    </xf>
    <xf numFmtId="49" fontId="4" fillId="0" borderId="8" xfId="0" applyNumberFormat="1" applyFont="1" applyFill="1" applyBorder="1" applyAlignment="1">
      <alignment horizontal="left"/>
    </xf>
    <xf numFmtId="49" fontId="3" fillId="0" borderId="8" xfId="0" applyNumberFormat="1" applyFont="1" applyFill="1" applyBorder="1" applyAlignment="1">
      <alignment horizontal="right"/>
    </xf>
    <xf numFmtId="3" fontId="4" fillId="0" borderId="8" xfId="0" applyNumberFormat="1" applyFont="1" applyFill="1" applyBorder="1" applyAlignment="1">
      <alignment horizontal="right"/>
    </xf>
    <xf numFmtId="165" fontId="3" fillId="0" borderId="6" xfId="0" applyNumberFormat="1" applyFont="1" applyFill="1" applyBorder="1" applyAlignment="1">
      <alignment horizontal="right"/>
    </xf>
    <xf numFmtId="3" fontId="3" fillId="0" borderId="6" xfId="0" applyNumberFormat="1" applyFont="1" applyFill="1" applyBorder="1" applyAlignment="1">
      <alignment horizontal="right"/>
    </xf>
    <xf numFmtId="49" fontId="3" fillId="0" borderId="13" xfId="0" applyNumberFormat="1" applyFont="1" applyFill="1" applyBorder="1" applyAlignment="1">
      <alignment horizontal="right"/>
    </xf>
    <xf numFmtId="1" fontId="3" fillId="0" borderId="14" xfId="0" applyNumberFormat="1" applyFont="1" applyFill="1" applyBorder="1" applyAlignment="1">
      <alignment horizontal="right"/>
    </xf>
    <xf numFmtId="3" fontId="3" fillId="0" borderId="14" xfId="0" applyNumberFormat="1" applyFont="1" applyFill="1" applyBorder="1" applyAlignment="1">
      <alignment horizontal="right"/>
    </xf>
    <xf numFmtId="49" fontId="3" fillId="2" borderId="5" xfId="0" applyNumberFormat="1" applyFont="1" applyFill="1" applyBorder="1" applyAlignment="1">
      <alignment horizontal="right"/>
    </xf>
    <xf numFmtId="3" fontId="5" fillId="3" borderId="5" xfId="0" applyNumberFormat="1" applyFont="1" applyFill="1" applyBorder="1" applyAlignment="1">
      <alignment horizontal="right"/>
    </xf>
    <xf numFmtId="3" fontId="4" fillId="2" borderId="5" xfId="0" applyNumberFormat="1" applyFont="1" applyFill="1" applyBorder="1" applyAlignment="1">
      <alignment horizontal="right"/>
    </xf>
    <xf numFmtId="0" fontId="11" fillId="5" borderId="0" xfId="0" applyFont="1" applyFill="1" applyAlignment="1">
      <alignment horizontal="center"/>
    </xf>
    <xf numFmtId="3" fontId="8" fillId="3" borderId="0" xfId="0" applyNumberFormat="1" applyFont="1" applyFill="1" applyBorder="1" applyAlignment="1">
      <alignment horizontal="right"/>
    </xf>
    <xf numFmtId="3" fontId="3" fillId="0" borderId="0" xfId="0" applyNumberFormat="1" applyFont="1" applyFill="1" applyBorder="1" applyAlignment="1">
      <alignment horizontal="right"/>
    </xf>
    <xf numFmtId="1" fontId="3" fillId="0" borderId="9" xfId="0" applyNumberFormat="1" applyFont="1" applyFill="1" applyBorder="1" applyAlignment="1">
      <alignment horizontal="right"/>
    </xf>
    <xf numFmtId="0" fontId="9" fillId="5" borderId="0" xfId="0" applyFont="1" applyFill="1" applyAlignment="1">
      <alignment horizontal="center"/>
    </xf>
    <xf numFmtId="1" fontId="3" fillId="0" borderId="8" xfId="0" applyNumberFormat="1" applyFont="1" applyFill="1" applyBorder="1" applyAlignment="1">
      <alignment horizontal="right"/>
    </xf>
    <xf numFmtId="0" fontId="8" fillId="0" borderId="0" xfId="0" applyFont="1"/>
    <xf numFmtId="49" fontId="3" fillId="0" borderId="1" xfId="0" applyNumberFormat="1" applyFont="1" applyFill="1" applyBorder="1" applyAlignment="1">
      <alignment horizontal="right"/>
    </xf>
    <xf numFmtId="49" fontId="12" fillId="0" borderId="0" xfId="0" applyNumberFormat="1" applyFont="1" applyFill="1" applyBorder="1" applyAlignment="1">
      <alignment horizontal="left"/>
    </xf>
    <xf numFmtId="1" fontId="3" fillId="0" borderId="2" xfId="0" applyNumberFormat="1" applyFont="1" applyFill="1" applyBorder="1" applyAlignment="1">
      <alignment horizontal="right"/>
    </xf>
    <xf numFmtId="3" fontId="8" fillId="3" borderId="2" xfId="0" applyNumberFormat="1" applyFont="1" applyFill="1" applyBorder="1" applyAlignment="1">
      <alignment horizontal="right"/>
    </xf>
    <xf numFmtId="3" fontId="3" fillId="0" borderId="2" xfId="0" applyNumberFormat="1" applyFont="1" applyFill="1" applyBorder="1" applyAlignment="1"/>
    <xf numFmtId="1" fontId="3" fillId="0" borderId="3" xfId="0" applyNumberFormat="1" applyFont="1" applyFill="1" applyBorder="1" applyAlignment="1">
      <alignment horizontal="right"/>
    </xf>
    <xf numFmtId="3" fontId="8" fillId="3" borderId="3" xfId="0" applyNumberFormat="1" applyFont="1" applyFill="1" applyBorder="1" applyAlignment="1">
      <alignment horizontal="right"/>
    </xf>
    <xf numFmtId="3" fontId="3" fillId="2" borderId="3" xfId="0" applyNumberFormat="1" applyFont="1" applyFill="1" applyBorder="1" applyAlignment="1">
      <alignment horizontal="right"/>
    </xf>
    <xf numFmtId="49" fontId="3" fillId="0" borderId="3" xfId="0" applyNumberFormat="1" applyFont="1" applyFill="1" applyBorder="1" applyAlignment="1">
      <alignment horizontal="left"/>
    </xf>
    <xf numFmtId="1" fontId="3" fillId="0" borderId="0" xfId="0" applyNumberFormat="1" applyFont="1" applyFill="1" applyBorder="1" applyAlignment="1">
      <alignment horizontal="right"/>
    </xf>
    <xf numFmtId="3" fontId="3" fillId="2" borderId="0" xfId="0" applyNumberFormat="1" applyFont="1" applyFill="1" applyBorder="1" applyAlignment="1">
      <alignment horizontal="right"/>
    </xf>
    <xf numFmtId="49" fontId="3" fillId="0" borderId="1" xfId="0" applyNumberFormat="1" applyFont="1" applyFill="1" applyBorder="1" applyAlignment="1">
      <alignment horizontal="left"/>
    </xf>
    <xf numFmtId="165" fontId="3" fillId="0" borderId="1" xfId="0" applyNumberFormat="1" applyFont="1" applyFill="1" applyBorder="1" applyAlignment="1">
      <alignment horizontal="right"/>
    </xf>
    <xf numFmtId="3" fontId="8" fillId="3" borderId="1" xfId="0" applyNumberFormat="1" applyFont="1" applyFill="1" applyBorder="1" applyAlignment="1">
      <alignment horizontal="right"/>
    </xf>
    <xf numFmtId="3" fontId="3" fillId="0" borderId="1" xfId="0" applyNumberFormat="1" applyFont="1" applyFill="1" applyBorder="1" applyAlignment="1"/>
    <xf numFmtId="49" fontId="3" fillId="0" borderId="11" xfId="0" applyNumberFormat="1" applyFont="1" applyFill="1" applyBorder="1" applyAlignment="1">
      <alignment horizontal="left"/>
    </xf>
    <xf numFmtId="165" fontId="3" fillId="0" borderId="11" xfId="0" applyNumberFormat="1" applyFont="1" applyFill="1" applyBorder="1" applyAlignment="1">
      <alignment horizontal="right"/>
    </xf>
    <xf numFmtId="3" fontId="8" fillId="3" borderId="11" xfId="0" applyNumberFormat="1" applyFont="1" applyFill="1" applyBorder="1" applyAlignment="1">
      <alignment horizontal="right"/>
    </xf>
    <xf numFmtId="3" fontId="3" fillId="0" borderId="11" xfId="0" applyNumberFormat="1" applyFont="1" applyFill="1" applyBorder="1" applyAlignment="1"/>
    <xf numFmtId="49" fontId="4" fillId="0" borderId="5" xfId="0" applyNumberFormat="1" applyFont="1" applyFill="1" applyBorder="1" applyAlignment="1">
      <alignment horizontal="left"/>
    </xf>
    <xf numFmtId="1" fontId="3" fillId="0" borderId="5" xfId="0" applyNumberFormat="1" applyFont="1" applyFill="1" applyBorder="1" applyAlignment="1">
      <alignment horizontal="right"/>
    </xf>
    <xf numFmtId="3" fontId="4" fillId="0" borderId="5" xfId="0" applyNumberFormat="1" applyFont="1" applyFill="1" applyBorder="1" applyAlignment="1"/>
    <xf numFmtId="0" fontId="4" fillId="0" borderId="0" xfId="0" applyNumberFormat="1" applyFont="1" applyFill="1" applyBorder="1" applyAlignment="1"/>
    <xf numFmtId="3" fontId="3" fillId="0" borderId="0" xfId="0" applyNumberFormat="1" applyFont="1" applyFill="1" applyBorder="1" applyAlignment="1"/>
    <xf numFmtId="0" fontId="13" fillId="4" borderId="0" xfId="0" applyFont="1" applyFill="1" applyAlignment="1">
      <alignment horizontal="center"/>
    </xf>
    <xf numFmtId="1" fontId="3" fillId="0" borderId="1" xfId="0" applyNumberFormat="1" applyFont="1" applyFill="1" applyBorder="1" applyAlignment="1">
      <alignment horizontal="right"/>
    </xf>
    <xf numFmtId="0" fontId="7" fillId="2" borderId="0" xfId="0" applyFont="1" applyFill="1"/>
    <xf numFmtId="1" fontId="3" fillId="0" borderId="11" xfId="0" applyNumberFormat="1" applyFont="1" applyFill="1" applyBorder="1" applyAlignment="1">
      <alignment horizontal="right"/>
    </xf>
    <xf numFmtId="3" fontId="4" fillId="0" borderId="11" xfId="0" applyNumberFormat="1" applyFont="1" applyFill="1" applyBorder="1" applyAlignment="1"/>
    <xf numFmtId="3" fontId="4" fillId="0" borderId="0" xfId="0" applyNumberFormat="1" applyFont="1" applyFill="1" applyBorder="1" applyAlignment="1"/>
    <xf numFmtId="49" fontId="3" fillId="0" borderId="4" xfId="0" applyNumberFormat="1" applyFont="1" applyFill="1" applyBorder="1" applyAlignment="1">
      <alignment horizontal="left"/>
    </xf>
    <xf numFmtId="3" fontId="3" fillId="0" borderId="4" xfId="0" applyNumberFormat="1" applyFont="1" applyFill="1" applyBorder="1" applyAlignment="1"/>
    <xf numFmtId="3" fontId="4" fillId="0" borderId="9" xfId="0" applyNumberFormat="1" applyFont="1" applyFill="1" applyBorder="1" applyAlignment="1"/>
    <xf numFmtId="165" fontId="3" fillId="0" borderId="0" xfId="0" applyNumberFormat="1" applyFont="1" applyFill="1" applyBorder="1" applyAlignment="1">
      <alignment horizontal="right"/>
    </xf>
    <xf numFmtId="1" fontId="3" fillId="0" borderId="16" xfId="0" applyNumberFormat="1" applyFont="1" applyFill="1" applyBorder="1" applyAlignment="1">
      <alignment horizontal="right"/>
    </xf>
    <xf numFmtId="3" fontId="3" fillId="0" borderId="16" xfId="0" applyNumberFormat="1" applyFont="1" applyFill="1" applyBorder="1" applyAlignment="1"/>
    <xf numFmtId="3" fontId="3" fillId="0" borderId="7" xfId="0" applyNumberFormat="1" applyFont="1" applyFill="1" applyBorder="1" applyAlignment="1"/>
    <xf numFmtId="49" fontId="3" fillId="0" borderId="9" xfId="0" applyNumberFormat="1" applyFont="1" applyFill="1" applyBorder="1" applyAlignment="1">
      <alignment horizontal="left"/>
    </xf>
    <xf numFmtId="49" fontId="3" fillId="0" borderId="8" xfId="0" applyNumberFormat="1" applyFont="1" applyFill="1" applyBorder="1" applyAlignment="1">
      <alignment horizontal="left"/>
    </xf>
    <xf numFmtId="3" fontId="4" fillId="0" borderId="8" xfId="0" applyNumberFormat="1" applyFont="1" applyFill="1" applyBorder="1" applyAlignment="1"/>
    <xf numFmtId="3" fontId="3" fillId="2" borderId="2" xfId="0" applyNumberFormat="1" applyFont="1" applyFill="1" applyBorder="1" applyAlignment="1">
      <alignment horizontal="right"/>
    </xf>
    <xf numFmtId="0" fontId="2" fillId="0" borderId="0" xfId="0" applyFont="1" applyAlignment="1">
      <alignment horizontal="center"/>
    </xf>
    <xf numFmtId="0" fontId="3" fillId="0" borderId="0" xfId="0" applyFont="1" applyAlignment="1">
      <alignment horizontal="center"/>
    </xf>
    <xf numFmtId="0" fontId="6" fillId="0" borderId="0" xfId="0" applyFont="1"/>
    <xf numFmtId="0" fontId="14" fillId="0" borderId="0" xfId="0" applyFont="1"/>
    <xf numFmtId="0" fontId="15" fillId="0" borderId="0" xfId="0" applyFont="1"/>
    <xf numFmtId="14" fontId="14" fillId="0" borderId="0" xfId="0" applyNumberFormat="1" applyFont="1"/>
    <xf numFmtId="0" fontId="7" fillId="4" borderId="0" xfId="0" applyFont="1" applyFill="1"/>
    <xf numFmtId="0" fontId="8" fillId="4" borderId="0" xfId="0" applyFont="1" applyFill="1"/>
    <xf numFmtId="0" fontId="3" fillId="4" borderId="0" xfId="0" applyFont="1" applyFill="1"/>
    <xf numFmtId="0" fontId="4" fillId="4" borderId="0" xfId="0" applyFont="1" applyFill="1" applyAlignment="1">
      <alignment horizontal="center" vertical="top"/>
    </xf>
    <xf numFmtId="0" fontId="8" fillId="0" borderId="1" xfId="0" applyFont="1" applyBorder="1" applyAlignment="1">
      <alignment horizontal="right"/>
    </xf>
    <xf numFmtId="0" fontId="16" fillId="4" borderId="0" xfId="0" applyFont="1" applyFill="1" applyAlignment="1">
      <alignment horizontal="center" vertical="top" wrapText="1"/>
    </xf>
    <xf numFmtId="0" fontId="4" fillId="0" borderId="0" xfId="0" applyFont="1" applyBorder="1"/>
    <xf numFmtId="0" fontId="16" fillId="4" borderId="0" xfId="0" applyFont="1" applyFill="1" applyAlignment="1">
      <alignment horizontal="center"/>
    </xf>
    <xf numFmtId="0" fontId="16" fillId="2" borderId="0" xfId="0" applyFont="1" applyFill="1" applyAlignment="1">
      <alignment horizontal="center"/>
    </xf>
    <xf numFmtId="1" fontId="3" fillId="0" borderId="4" xfId="0" applyNumberFormat="1" applyFont="1" applyFill="1" applyBorder="1" applyAlignment="1">
      <alignment horizontal="right"/>
    </xf>
    <xf numFmtId="3" fontId="3" fillId="2" borderId="4" xfId="0" applyNumberFormat="1" applyFont="1" applyFill="1" applyBorder="1" applyAlignment="1">
      <alignment horizontal="right"/>
    </xf>
    <xf numFmtId="49" fontId="3" fillId="0" borderId="5" xfId="0" applyNumberFormat="1" applyFont="1" applyFill="1" applyBorder="1" applyAlignment="1">
      <alignment horizontal="left"/>
    </xf>
    <xf numFmtId="3" fontId="4" fillId="2" borderId="0" xfId="0" applyNumberFormat="1" applyFont="1" applyFill="1" applyBorder="1" applyAlignment="1">
      <alignment horizontal="right"/>
    </xf>
    <xf numFmtId="1" fontId="3" fillId="0" borderId="6" xfId="0" applyNumberFormat="1" applyFont="1" applyFill="1" applyBorder="1" applyAlignment="1">
      <alignment horizontal="right"/>
    </xf>
    <xf numFmtId="3" fontId="3" fillId="2" borderId="7" xfId="0" applyNumberFormat="1" applyFont="1" applyFill="1" applyBorder="1" applyAlignment="1">
      <alignment horizontal="right"/>
    </xf>
    <xf numFmtId="3" fontId="4" fillId="2" borderId="8" xfId="0" applyNumberFormat="1" applyFont="1" applyFill="1" applyBorder="1" applyAlignment="1">
      <alignment horizontal="right"/>
    </xf>
    <xf numFmtId="3" fontId="4" fillId="2" borderId="9" xfId="0" applyNumberFormat="1" applyFont="1" applyFill="1" applyBorder="1" applyAlignment="1">
      <alignment horizontal="right"/>
    </xf>
    <xf numFmtId="49" fontId="4" fillId="0" borderId="0" xfId="0" applyNumberFormat="1" applyFont="1" applyFill="1" applyBorder="1" applyAlignment="1"/>
    <xf numFmtId="0" fontId="3" fillId="0" borderId="0" xfId="0" applyFont="1" applyFill="1"/>
    <xf numFmtId="49" fontId="3" fillId="0" borderId="5" xfId="0" applyNumberFormat="1" applyFont="1" applyFill="1" applyBorder="1" applyAlignment="1">
      <alignment horizontal="right"/>
    </xf>
    <xf numFmtId="49" fontId="3" fillId="0" borderId="10" xfId="0" applyNumberFormat="1" applyFont="1" applyFill="1" applyBorder="1" applyAlignment="1">
      <alignment horizontal="left"/>
    </xf>
    <xf numFmtId="3" fontId="3" fillId="2" borderId="10" xfId="0" applyNumberFormat="1" applyFont="1" applyFill="1" applyBorder="1" applyAlignment="1">
      <alignment horizontal="right"/>
    </xf>
    <xf numFmtId="3" fontId="8" fillId="0" borderId="0" xfId="0" applyNumberFormat="1" applyFont="1"/>
    <xf numFmtId="0" fontId="17" fillId="0" borderId="0" xfId="0" applyFont="1"/>
    <xf numFmtId="0" fontId="7" fillId="5" borderId="0" xfId="0" applyFont="1" applyFill="1" applyAlignment="1">
      <alignment horizontal="center"/>
    </xf>
    <xf numFmtId="0" fontId="18" fillId="5" borderId="0" xfId="0" applyFont="1" applyFill="1" applyAlignment="1">
      <alignment horizontal="right" vertical="top"/>
    </xf>
    <xf numFmtId="0" fontId="7" fillId="5" borderId="0" xfId="0" applyFont="1" applyFill="1" applyAlignment="1">
      <alignment vertical="top"/>
    </xf>
    <xf numFmtId="0" fontId="4" fillId="2" borderId="0" xfId="0" applyFont="1" applyFill="1" applyAlignment="1">
      <alignment vertical="top"/>
    </xf>
    <xf numFmtId="0" fontId="3" fillId="0" borderId="1" xfId="0" applyFont="1" applyBorder="1" applyAlignment="1">
      <alignment horizontal="right"/>
    </xf>
    <xf numFmtId="0" fontId="4" fillId="5" borderId="0" xfId="0" applyFont="1" applyFill="1" applyAlignment="1">
      <alignment horizontal="center" wrapText="1"/>
    </xf>
    <xf numFmtId="0" fontId="4" fillId="5" borderId="0" xfId="0" applyFont="1" applyFill="1" applyAlignment="1">
      <alignment horizontal="center"/>
    </xf>
    <xf numFmtId="49" fontId="19" fillId="0" borderId="0" xfId="0" applyNumberFormat="1" applyFont="1" applyFill="1" applyBorder="1" applyAlignment="1">
      <alignment horizontal="left" vertical="top"/>
    </xf>
    <xf numFmtId="0" fontId="14" fillId="0" borderId="0" xfId="0" applyFont="1" applyAlignment="1">
      <alignment horizontal="right" vertical="top"/>
    </xf>
    <xf numFmtId="0" fontId="7" fillId="0" borderId="0" xfId="0" applyFont="1" applyAlignment="1">
      <alignment vertical="top"/>
    </xf>
    <xf numFmtId="0" fontId="4" fillId="2" borderId="0" xfId="0" quotePrefix="1" applyFont="1" applyFill="1" applyAlignment="1">
      <alignment vertical="top"/>
    </xf>
    <xf numFmtId="49" fontId="4" fillId="0" borderId="0" xfId="0" applyNumberFormat="1" applyFont="1" applyFill="1" applyBorder="1" applyAlignment="1">
      <alignment horizontal="left" vertical="top"/>
    </xf>
    <xf numFmtId="49" fontId="3" fillId="0" borderId="0" xfId="0" applyNumberFormat="1" applyFont="1" applyFill="1" applyBorder="1" applyAlignment="1">
      <alignment horizontal="left" vertical="top"/>
    </xf>
    <xf numFmtId="49" fontId="20" fillId="0" borderId="0" xfId="0" applyNumberFormat="1" applyFont="1" applyFill="1" applyBorder="1" applyAlignment="1">
      <alignment horizontal="left" vertical="top"/>
    </xf>
    <xf numFmtId="49" fontId="3" fillId="0" borderId="0" xfId="0" applyNumberFormat="1" applyFont="1" applyFill="1" applyBorder="1" applyAlignment="1">
      <alignment horizontal="right" vertical="top"/>
    </xf>
    <xf numFmtId="0" fontId="4" fillId="2" borderId="0" xfId="0" quotePrefix="1" applyFont="1" applyFill="1" applyBorder="1" applyAlignment="1">
      <alignment vertical="top"/>
    </xf>
    <xf numFmtId="49" fontId="20" fillId="2" borderId="0" xfId="0" applyNumberFormat="1" applyFont="1" applyFill="1" applyBorder="1" applyAlignment="1">
      <alignment horizontal="left" vertical="top"/>
    </xf>
    <xf numFmtId="49" fontId="3" fillId="2" borderId="0" xfId="0" applyNumberFormat="1" applyFont="1" applyFill="1" applyBorder="1" applyAlignment="1">
      <alignment horizontal="right" vertical="top"/>
    </xf>
    <xf numFmtId="0" fontId="4" fillId="2" borderId="0" xfId="0" applyFont="1" applyFill="1" applyBorder="1" applyAlignment="1">
      <alignment vertical="top"/>
    </xf>
    <xf numFmtId="49" fontId="3" fillId="2" borderId="0" xfId="0" applyNumberFormat="1" applyFont="1" applyFill="1" applyBorder="1" applyAlignment="1">
      <alignment horizontal="left" vertical="top"/>
    </xf>
    <xf numFmtId="3" fontId="8" fillId="2" borderId="0" xfId="0" applyNumberFormat="1" applyFont="1" applyFill="1" applyBorder="1" applyAlignment="1">
      <alignment horizontal="right" vertical="top"/>
    </xf>
    <xf numFmtId="3" fontId="3" fillId="2" borderId="0" xfId="0" applyNumberFormat="1" applyFont="1" applyFill="1" applyBorder="1" applyAlignment="1">
      <alignment vertical="top"/>
    </xf>
    <xf numFmtId="3" fontId="3" fillId="2" borderId="0" xfId="0" applyNumberFormat="1" applyFont="1" applyFill="1" applyBorder="1" applyAlignment="1">
      <alignment horizontal="right" vertical="top"/>
    </xf>
    <xf numFmtId="3" fontId="4" fillId="2" borderId="0" xfId="0" applyNumberFormat="1" applyFont="1" applyFill="1" applyBorder="1" applyAlignment="1">
      <alignment horizontal="right" vertical="top"/>
    </xf>
    <xf numFmtId="10" fontId="7" fillId="0" borderId="0" xfId="0" applyNumberFormat="1" applyFont="1"/>
    <xf numFmtId="0" fontId="7" fillId="0" borderId="0" xfId="0" applyFont="1" applyAlignment="1">
      <alignment horizontal="center"/>
    </xf>
    <xf numFmtId="0" fontId="18" fillId="2" borderId="0" xfId="0" applyFont="1" applyFill="1" applyAlignment="1">
      <alignment horizontal="right" vertical="top"/>
    </xf>
    <xf numFmtId="0" fontId="18" fillId="4" borderId="0" xfId="0" applyFont="1" applyFill="1" applyAlignment="1">
      <alignment horizontal="right" vertical="top"/>
    </xf>
    <xf numFmtId="0" fontId="7" fillId="4" borderId="0" xfId="0" applyFont="1" applyFill="1" applyAlignment="1">
      <alignment vertical="top"/>
    </xf>
    <xf numFmtId="3" fontId="18" fillId="4" borderId="0" xfId="0" applyNumberFormat="1" applyFont="1" applyFill="1" applyAlignment="1">
      <alignment vertical="top"/>
    </xf>
    <xf numFmtId="10" fontId="7" fillId="4" borderId="0" xfId="0" applyNumberFormat="1" applyFont="1" applyFill="1" applyAlignment="1">
      <alignment horizontal="center"/>
    </xf>
    <xf numFmtId="0" fontId="3" fillId="4" borderId="0" xfId="0" applyFont="1" applyFill="1" applyAlignment="1">
      <alignment horizontal="center" vertical="top"/>
    </xf>
    <xf numFmtId="0" fontId="4" fillId="2" borderId="0" xfId="0" applyFont="1" applyFill="1" applyAlignment="1"/>
    <xf numFmtId="3" fontId="4" fillId="0" borderId="1" xfId="0" applyNumberFormat="1" applyFont="1" applyFill="1" applyBorder="1" applyAlignment="1">
      <alignment horizontal="right"/>
    </xf>
    <xf numFmtId="3" fontId="18" fillId="0" borderId="0" xfId="0" applyNumberFormat="1" applyFont="1" applyAlignment="1">
      <alignment vertical="top"/>
    </xf>
    <xf numFmtId="49" fontId="5" fillId="0" borderId="0" xfId="0" applyNumberFormat="1" applyFont="1" applyFill="1" applyBorder="1" applyAlignment="1">
      <alignment horizontal="left" vertical="top"/>
    </xf>
    <xf numFmtId="3" fontId="4" fillId="0" borderId="0" xfId="0" applyNumberFormat="1" applyFont="1" applyFill="1" applyBorder="1" applyAlignment="1">
      <alignment horizontal="right" vertical="top"/>
    </xf>
    <xf numFmtId="10" fontId="8" fillId="4" borderId="0" xfId="0" applyNumberFormat="1" applyFont="1" applyFill="1" applyAlignment="1">
      <alignment horizontal="center"/>
    </xf>
    <xf numFmtId="3" fontId="4" fillId="2" borderId="0" xfId="0" applyNumberFormat="1" applyFont="1" applyFill="1" applyBorder="1" applyAlignment="1">
      <alignment vertical="top"/>
    </xf>
    <xf numFmtId="10" fontId="7" fillId="4" borderId="0" xfId="0" quotePrefix="1" applyNumberFormat="1" applyFont="1" applyFill="1" applyAlignment="1">
      <alignment horizontal="center"/>
    </xf>
    <xf numFmtId="0" fontId="3" fillId="0" borderId="0" xfId="0" applyNumberFormat="1" applyFont="1" applyFill="1" applyBorder="1" applyAlignment="1">
      <alignment horizontal="left" vertical="top"/>
    </xf>
    <xf numFmtId="10" fontId="9" fillId="4" borderId="0" xfId="0" applyNumberFormat="1" applyFont="1" applyFill="1" applyAlignment="1">
      <alignment horizontal="center"/>
    </xf>
    <xf numFmtId="3" fontId="9" fillId="0" borderId="0" xfId="0" applyNumberFormat="1" applyFont="1" applyAlignment="1">
      <alignment horizontal="left"/>
    </xf>
    <xf numFmtId="3" fontId="4" fillId="2" borderId="0" xfId="0" applyNumberFormat="1" applyFont="1" applyFill="1" applyBorder="1" applyAlignment="1">
      <alignment wrapText="1"/>
    </xf>
    <xf numFmtId="0" fontId="21" fillId="0" borderId="0" xfId="0" applyNumberFormat="1" applyFont="1" applyFill="1" applyBorder="1" applyAlignment="1">
      <alignment horizontal="left" vertical="top"/>
    </xf>
    <xf numFmtId="49" fontId="3" fillId="0" borderId="0" xfId="0" applyNumberFormat="1" applyFont="1" applyFill="1" applyBorder="1" applyAlignment="1">
      <alignment horizontal="left" vertical="top" wrapText="1"/>
    </xf>
    <xf numFmtId="10" fontId="7" fillId="0" borderId="0" xfId="0" applyNumberFormat="1" applyFont="1" applyAlignment="1">
      <alignment horizontal="center"/>
    </xf>
    <xf numFmtId="0" fontId="7" fillId="5" borderId="0" xfId="0" applyFont="1" applyFill="1" applyAlignment="1">
      <alignment horizontal="right"/>
    </xf>
    <xf numFmtId="0" fontId="3" fillId="5" borderId="0" xfId="0" applyFont="1" applyFill="1"/>
    <xf numFmtId="49" fontId="8" fillId="0" borderId="0" xfId="0" applyNumberFormat="1" applyFont="1" applyFill="1" applyBorder="1" applyAlignment="1">
      <alignment horizontal="left" vertical="top"/>
    </xf>
    <xf numFmtId="14" fontId="4" fillId="0" borderId="1" xfId="0" applyNumberFormat="1" applyFont="1" applyFill="1" applyBorder="1" applyAlignment="1">
      <alignment vertical="top"/>
    </xf>
    <xf numFmtId="0" fontId="7" fillId="0" borderId="0" xfId="0" applyFont="1" applyAlignment="1">
      <alignment horizontal="right"/>
    </xf>
    <xf numFmtId="0" fontId="22" fillId="4" borderId="0" xfId="0" applyFont="1" applyFill="1" applyAlignment="1">
      <alignment horizontal="center"/>
    </xf>
    <xf numFmtId="0" fontId="7" fillId="4" borderId="0" xfId="0" applyFont="1" applyFill="1" applyAlignment="1">
      <alignment horizontal="center"/>
    </xf>
    <xf numFmtId="0" fontId="4" fillId="4" borderId="0" xfId="0" applyFont="1" applyFill="1" applyAlignment="1">
      <alignment horizontal="center" vertical="top" wrapText="1"/>
    </xf>
    <xf numFmtId="0" fontId="4" fillId="4" borderId="0" xfId="0" applyFont="1" applyFill="1" applyAlignment="1">
      <alignment horizontal="center"/>
    </xf>
    <xf numFmtId="3" fontId="3" fillId="2" borderId="3" xfId="0" applyNumberFormat="1" applyFont="1" applyFill="1" applyBorder="1" applyAlignment="1">
      <alignment horizontal="right" vertical="top"/>
    </xf>
    <xf numFmtId="0" fontId="22" fillId="0" borderId="0" xfId="0" applyFont="1" applyAlignment="1">
      <alignment horizontal="center"/>
    </xf>
    <xf numFmtId="0" fontId="3" fillId="4" borderId="0" xfId="0" applyFont="1" applyFill="1" applyAlignment="1">
      <alignment horizontal="center" vertical="top" wrapText="1"/>
    </xf>
    <xf numFmtId="49" fontId="19" fillId="0" borderId="0" xfId="0" applyNumberFormat="1" applyFont="1" applyFill="1" applyBorder="1" applyAlignment="1">
      <alignment horizontal="left"/>
    </xf>
    <xf numFmtId="0" fontId="14" fillId="0" borderId="0" xfId="0" applyFont="1" applyAlignment="1">
      <alignment horizontal="right"/>
    </xf>
    <xf numFmtId="49" fontId="20" fillId="0" borderId="0" xfId="0" applyNumberFormat="1" applyFont="1" applyFill="1" applyBorder="1" applyAlignment="1">
      <alignment horizontal="left"/>
    </xf>
    <xf numFmtId="0" fontId="2" fillId="4" borderId="0" xfId="0" applyFont="1" applyFill="1" applyAlignment="1">
      <alignment horizontal="center" wrapText="1"/>
    </xf>
    <xf numFmtId="49" fontId="3" fillId="0" borderId="0" xfId="0" applyNumberFormat="1" applyFont="1" applyFill="1" applyBorder="1" applyAlignment="1">
      <alignment horizontal="left" wrapText="1"/>
    </xf>
    <xf numFmtId="0" fontId="22" fillId="4" borderId="0" xfId="0" applyFont="1" applyFill="1" applyAlignment="1">
      <alignment horizontal="center" vertical="top"/>
    </xf>
    <xf numFmtId="0" fontId="3" fillId="4" borderId="0" xfId="0" applyFont="1" applyFill="1" applyAlignment="1">
      <alignment horizontal="center" wrapText="1"/>
    </xf>
    <xf numFmtId="0" fontId="2" fillId="4" borderId="0" xfId="0" applyFont="1" applyFill="1" applyAlignment="1">
      <alignment horizontal="center" vertical="top"/>
    </xf>
    <xf numFmtId="0" fontId="8" fillId="2" borderId="0" xfId="0" applyFont="1" applyFill="1"/>
    <xf numFmtId="0" fontId="2" fillId="4" borderId="0" xfId="0" quotePrefix="1" applyFont="1" applyFill="1" applyAlignment="1">
      <alignment horizontal="center" vertical="top"/>
    </xf>
    <xf numFmtId="49" fontId="13" fillId="0" borderId="0" xfId="0" applyNumberFormat="1" applyFont="1" applyFill="1" applyBorder="1" applyAlignment="1">
      <alignment horizontal="left" vertical="top"/>
    </xf>
    <xf numFmtId="0" fontId="7" fillId="0" borderId="0" xfId="0" applyFont="1" applyAlignment="1">
      <alignment horizontal="left" vertical="top" wrapText="1"/>
    </xf>
    <xf numFmtId="49" fontId="3" fillId="0" borderId="11" xfId="0" applyNumberFormat="1" applyFont="1" applyFill="1" applyBorder="1" applyAlignment="1">
      <alignment horizontal="left" vertical="top"/>
    </xf>
    <xf numFmtId="0" fontId="2" fillId="4" borderId="0" xfId="0" quotePrefix="1" applyFont="1" applyFill="1" applyAlignment="1">
      <alignment horizontal="center" vertical="top" wrapText="1"/>
    </xf>
    <xf numFmtId="49" fontId="15" fillId="0" borderId="0" xfId="0" applyNumberFormat="1" applyFont="1" applyFill="1" applyBorder="1" applyAlignment="1">
      <alignment horizontal="left" vertical="top"/>
    </xf>
    <xf numFmtId="0" fontId="2" fillId="4" borderId="0" xfId="0" applyFont="1" applyFill="1" applyBorder="1" applyAlignment="1">
      <alignment horizontal="center" vertical="top"/>
    </xf>
    <xf numFmtId="0" fontId="22" fillId="0" borderId="0" xfId="0" applyFont="1" applyAlignment="1">
      <alignment horizontal="center" vertical="top"/>
    </xf>
    <xf numFmtId="0" fontId="22" fillId="5" borderId="0" xfId="0" applyFont="1" applyFill="1" applyAlignment="1">
      <alignment horizontal="center"/>
    </xf>
    <xf numFmtId="0" fontId="7" fillId="0" borderId="0" xfId="0" applyFont="1" applyAlignment="1"/>
    <xf numFmtId="0" fontId="16" fillId="5" borderId="0" xfId="0" applyFont="1" applyFill="1" applyAlignment="1">
      <alignment horizontal="center"/>
    </xf>
    <xf numFmtId="0" fontId="3" fillId="0" borderId="0" xfId="0" applyFont="1" applyBorder="1" applyAlignment="1">
      <alignment horizontal="right"/>
    </xf>
    <xf numFmtId="0" fontId="3" fillId="0" borderId="0" xfId="0" applyFont="1" applyAlignment="1">
      <alignment vertical="top"/>
    </xf>
    <xf numFmtId="0" fontId="8" fillId="0" borderId="0" xfId="0" applyFont="1" applyAlignment="1">
      <alignment vertical="top"/>
    </xf>
    <xf numFmtId="0" fontId="23" fillId="0" borderId="0" xfId="0" applyFont="1"/>
    <xf numFmtId="0" fontId="24" fillId="0" borderId="0" xfId="0" applyFont="1"/>
    <xf numFmtId="0" fontId="4" fillId="0" borderId="0" xfId="0" applyFont="1"/>
    <xf numFmtId="0" fontId="18" fillId="0" borderId="0" xfId="0" applyFont="1"/>
    <xf numFmtId="0" fontId="5" fillId="0" borderId="0" xfId="0" applyFont="1"/>
    <xf numFmtId="0" fontId="25" fillId="0" borderId="0" xfId="0" applyFont="1"/>
    <xf numFmtId="0" fontId="28" fillId="0" borderId="0" xfId="0" quotePrefix="1" applyFont="1" applyAlignment="1">
      <alignment horizontal="center"/>
    </xf>
    <xf numFmtId="0" fontId="29" fillId="0" borderId="0" xfId="0" applyFont="1" applyAlignment="1">
      <alignment horizontal="center"/>
    </xf>
    <xf numFmtId="49" fontId="25" fillId="0" borderId="0" xfId="0" applyNumberFormat="1" applyFont="1" applyFill="1" applyBorder="1" applyAlignment="1">
      <alignment horizontal="left"/>
    </xf>
    <xf numFmtId="49" fontId="30" fillId="0" borderId="0" xfId="0" applyNumberFormat="1" applyFont="1" applyFill="1" applyBorder="1" applyAlignment="1">
      <alignment horizontal="right"/>
    </xf>
    <xf numFmtId="3" fontId="30" fillId="3" borderId="2" xfId="0" applyNumberFormat="1" applyFont="1" applyFill="1" applyBorder="1" applyAlignment="1">
      <alignment horizontal="right"/>
    </xf>
    <xf numFmtId="3" fontId="30" fillId="3" borderId="3" xfId="0" applyNumberFormat="1" applyFont="1" applyFill="1" applyBorder="1" applyAlignment="1">
      <alignment horizontal="right"/>
    </xf>
    <xf numFmtId="3" fontId="30" fillId="3" borderId="4" xfId="0" applyNumberFormat="1" applyFont="1" applyFill="1" applyBorder="1" applyAlignment="1">
      <alignment horizontal="right"/>
    </xf>
    <xf numFmtId="3" fontId="26" fillId="3" borderId="5" xfId="0" applyNumberFormat="1" applyFont="1" applyFill="1" applyBorder="1" applyAlignment="1">
      <alignment horizontal="right"/>
    </xf>
    <xf numFmtId="1" fontId="30" fillId="3" borderId="0" xfId="0" applyNumberFormat="1" applyFont="1" applyFill="1" applyBorder="1" applyAlignment="1">
      <alignment horizontal="right"/>
    </xf>
    <xf numFmtId="3" fontId="30" fillId="3" borderId="6" xfId="0" applyNumberFormat="1" applyFont="1" applyFill="1" applyBorder="1" applyAlignment="1">
      <alignment horizontal="right"/>
    </xf>
    <xf numFmtId="3" fontId="30" fillId="3" borderId="7" xfId="0" applyNumberFormat="1" applyFont="1" applyFill="1" applyBorder="1" applyAlignment="1">
      <alignment horizontal="right"/>
    </xf>
    <xf numFmtId="3" fontId="26" fillId="3" borderId="8" xfId="0" applyNumberFormat="1" applyFont="1" applyFill="1" applyBorder="1" applyAlignment="1">
      <alignment horizontal="right"/>
    </xf>
    <xf numFmtId="3" fontId="26" fillId="3" borderId="9" xfId="0" applyNumberFormat="1" applyFont="1" applyFill="1" applyBorder="1" applyAlignment="1">
      <alignment horizontal="right"/>
    </xf>
    <xf numFmtId="49" fontId="26" fillId="3" borderId="0" xfId="0" applyNumberFormat="1" applyFont="1" applyFill="1" applyBorder="1" applyAlignment="1"/>
    <xf numFmtId="3" fontId="30" fillId="3" borderId="0" xfId="0" applyNumberFormat="1" applyFont="1" applyFill="1" applyBorder="1" applyAlignment="1">
      <alignment horizontal="right"/>
    </xf>
    <xf numFmtId="3" fontId="26" fillId="3" borderId="0" xfId="0" applyNumberFormat="1" applyFont="1" applyFill="1" applyBorder="1" applyAlignment="1">
      <alignment horizontal="right"/>
    </xf>
    <xf numFmtId="49" fontId="26" fillId="3" borderId="0" xfId="0" applyNumberFormat="1" applyFont="1" applyFill="1" applyBorder="1" applyAlignment="1">
      <alignment horizontal="left"/>
    </xf>
    <xf numFmtId="3" fontId="30" fillId="3" borderId="10" xfId="0" applyNumberFormat="1" applyFont="1" applyFill="1" applyBorder="1" applyAlignment="1">
      <alignment horizontal="right"/>
    </xf>
    <xf numFmtId="49" fontId="26" fillId="0" borderId="0" xfId="0" applyNumberFormat="1" applyFont="1" applyFill="1" applyBorder="1" applyAlignment="1">
      <alignment horizontal="left"/>
    </xf>
    <xf numFmtId="49" fontId="27" fillId="0" borderId="0" xfId="0" applyNumberFormat="1" applyFont="1" applyFill="1" applyBorder="1" applyAlignment="1">
      <alignment horizontal="left"/>
    </xf>
    <xf numFmtId="0" fontId="26" fillId="0" borderId="5" xfId="0" applyFont="1" applyBorder="1"/>
    <xf numFmtId="49" fontId="26" fillId="0" borderId="5" xfId="0" applyNumberFormat="1" applyFont="1" applyFill="1" applyBorder="1" applyAlignment="1">
      <alignment horizontal="left"/>
    </xf>
    <xf numFmtId="0" fontId="27" fillId="0" borderId="1" xfId="0" applyFont="1" applyBorder="1" applyAlignment="1"/>
    <xf numFmtId="0" fontId="31" fillId="2" borderId="0" xfId="0" applyFont="1" applyFill="1" applyAlignment="1">
      <alignment horizontal="center"/>
    </xf>
    <xf numFmtId="49" fontId="30" fillId="0" borderId="0" xfId="0" applyNumberFormat="1" applyFont="1" applyFill="1" applyBorder="1" applyAlignment="1">
      <alignment horizontal="left"/>
    </xf>
    <xf numFmtId="0" fontId="30" fillId="0" borderId="0" xfId="0" applyFont="1"/>
    <xf numFmtId="0" fontId="30" fillId="4" borderId="0" xfId="0" applyFont="1" applyFill="1" applyAlignment="1">
      <alignment horizontal="center"/>
    </xf>
    <xf numFmtId="3" fontId="30" fillId="3" borderId="1" xfId="0" applyNumberFormat="1" applyFont="1" applyFill="1" applyBorder="1" applyAlignment="1">
      <alignment horizontal="right"/>
    </xf>
    <xf numFmtId="3" fontId="26" fillId="3" borderId="11" xfId="0" applyNumberFormat="1" applyFont="1" applyFill="1" applyBorder="1" applyAlignment="1">
      <alignment horizontal="right"/>
    </xf>
    <xf numFmtId="3" fontId="30" fillId="3" borderId="16" xfId="0" applyNumberFormat="1" applyFont="1" applyFill="1" applyBorder="1" applyAlignment="1">
      <alignment horizontal="right"/>
    </xf>
    <xf numFmtId="3" fontId="30" fillId="3" borderId="8" xfId="0" applyNumberFormat="1" applyFont="1" applyFill="1" applyBorder="1" applyAlignment="1">
      <alignment horizontal="right"/>
    </xf>
    <xf numFmtId="3" fontId="30" fillId="3" borderId="11" xfId="0" applyNumberFormat="1" applyFont="1" applyFill="1" applyBorder="1" applyAlignment="1">
      <alignment horizontal="right"/>
    </xf>
    <xf numFmtId="3" fontId="26" fillId="3" borderId="12" xfId="0" applyNumberFormat="1" applyFont="1" applyFill="1" applyBorder="1" applyAlignment="1">
      <alignment horizontal="right"/>
    </xf>
    <xf numFmtId="3" fontId="30" fillId="3" borderId="13" xfId="0" applyNumberFormat="1" applyFont="1" applyFill="1" applyBorder="1" applyAlignment="1">
      <alignment horizontal="right"/>
    </xf>
    <xf numFmtId="3" fontId="30" fillId="3" borderId="14" xfId="0" applyNumberFormat="1" applyFont="1" applyFill="1" applyBorder="1" applyAlignment="1">
      <alignment horizontal="right"/>
    </xf>
    <xf numFmtId="3" fontId="26" fillId="2" borderId="8" xfId="0" applyNumberFormat="1" applyFont="1" applyFill="1" applyBorder="1" applyAlignment="1">
      <alignment horizontal="right"/>
    </xf>
    <xf numFmtId="1" fontId="29" fillId="0" borderId="1" xfId="0" applyNumberFormat="1" applyFont="1" applyFill="1" applyBorder="1" applyAlignment="1">
      <alignment horizontal="right"/>
    </xf>
    <xf numFmtId="0" fontId="29" fillId="0" borderId="1" xfId="0" applyNumberFormat="1" applyFont="1" applyFill="1" applyBorder="1" applyAlignment="1"/>
    <xf numFmtId="1" fontId="27" fillId="3" borderId="1" xfId="0" applyNumberFormat="1" applyFont="1" applyFill="1" applyBorder="1" applyAlignment="1">
      <alignment horizontal="right"/>
    </xf>
    <xf numFmtId="164" fontId="32" fillId="0" borderId="0" xfId="0" applyNumberFormat="1" applyFont="1" applyFill="1" applyBorder="1" applyAlignment="1">
      <alignment horizontal="right"/>
    </xf>
    <xf numFmtId="49" fontId="29" fillId="0" borderId="0" xfId="0" applyNumberFormat="1" applyFont="1" applyFill="1" applyBorder="1" applyAlignment="1">
      <alignment horizontal="right"/>
    </xf>
    <xf numFmtId="3" fontId="26" fillId="0" borderId="12" xfId="0" applyNumberFormat="1" applyFont="1" applyFill="1" applyBorder="1" applyAlignment="1">
      <alignment horizontal="left"/>
    </xf>
    <xf numFmtId="49" fontId="25" fillId="0" borderId="0" xfId="0" applyNumberFormat="1" applyFont="1" applyFill="1" applyBorder="1" applyAlignment="1">
      <alignment horizontal="left" vertical="top"/>
    </xf>
    <xf numFmtId="0" fontId="27" fillId="2" borderId="0" xfId="0" quotePrefix="1" applyFont="1" applyFill="1" applyAlignment="1">
      <alignment vertical="top"/>
    </xf>
    <xf numFmtId="49" fontId="26" fillId="0" borderId="0" xfId="0" applyNumberFormat="1" applyFont="1" applyFill="1" applyBorder="1" applyAlignment="1">
      <alignment horizontal="left" vertical="top"/>
    </xf>
    <xf numFmtId="0" fontId="30" fillId="0" borderId="0" xfId="0" applyFont="1" applyAlignment="1">
      <alignment vertical="top"/>
    </xf>
    <xf numFmtId="0" fontId="27" fillId="2" borderId="0" xfId="0" applyFont="1" applyFill="1" applyAlignment="1">
      <alignment vertical="top"/>
    </xf>
    <xf numFmtId="0" fontId="25" fillId="2" borderId="0" xfId="0" applyFont="1" applyFill="1" applyAlignment="1">
      <alignment vertical="top"/>
    </xf>
    <xf numFmtId="3" fontId="26" fillId="0" borderId="0" xfId="0" applyNumberFormat="1" applyFont="1" applyFill="1" applyBorder="1" applyAlignment="1">
      <alignment vertical="top"/>
    </xf>
    <xf numFmtId="3" fontId="26" fillId="2" borderId="0" xfId="0" applyNumberFormat="1" applyFont="1" applyFill="1" applyBorder="1" applyAlignment="1">
      <alignment horizontal="right" vertical="top"/>
    </xf>
    <xf numFmtId="3" fontId="26" fillId="2" borderId="0" xfId="0" applyNumberFormat="1" applyFont="1" applyFill="1" applyBorder="1" applyAlignment="1">
      <alignment vertical="top"/>
    </xf>
    <xf numFmtId="3" fontId="30" fillId="3" borderId="3" xfId="0" applyNumberFormat="1" applyFont="1" applyFill="1" applyBorder="1" applyAlignment="1">
      <alignment horizontal="right" vertical="top"/>
    </xf>
    <xf numFmtId="0" fontId="27" fillId="2" borderId="0" xfId="0" quotePrefix="1" applyFont="1" applyFill="1"/>
    <xf numFmtId="3" fontId="30" fillId="3" borderId="2" xfId="0" applyNumberFormat="1" applyFont="1" applyFill="1" applyBorder="1" applyAlignment="1">
      <alignment horizontal="right" wrapText="1"/>
    </xf>
    <xf numFmtId="3" fontId="30" fillId="3" borderId="2" xfId="0" applyNumberFormat="1" applyFont="1" applyFill="1" applyBorder="1" applyAlignment="1">
      <alignment wrapText="1"/>
    </xf>
    <xf numFmtId="49" fontId="30" fillId="0" borderId="0" xfId="0" applyNumberFormat="1" applyFont="1" applyFill="1" applyBorder="1" applyAlignment="1">
      <alignment horizontal="left" vertical="top"/>
    </xf>
    <xf numFmtId="0" fontId="2" fillId="2" borderId="0" xfId="0" quotePrefix="1" applyFont="1" applyFill="1" applyAlignment="1">
      <alignment horizontal="center" vertical="top"/>
    </xf>
    <xf numFmtId="1" fontId="3" fillId="0" borderId="3" xfId="0" applyNumberFormat="1" applyFont="1" applyFill="1" applyBorder="1" applyAlignment="1">
      <alignment horizontal="right" vertical="top"/>
    </xf>
    <xf numFmtId="49" fontId="20" fillId="0" borderId="0" xfId="0" applyNumberFormat="1" applyFont="1" applyFill="1" applyBorder="1" applyAlignment="1">
      <alignment horizontal="right" vertical="top"/>
    </xf>
    <xf numFmtId="49" fontId="30" fillId="0" borderId="0" xfId="0" applyNumberFormat="1" applyFont="1" applyFill="1" applyBorder="1" applyAlignment="1">
      <alignment horizontal="right" vertical="top"/>
    </xf>
    <xf numFmtId="0" fontId="9" fillId="4" borderId="0" xfId="0" applyFont="1" applyFill="1" applyAlignment="1">
      <alignment horizontal="left"/>
    </xf>
    <xf numFmtId="0" fontId="27" fillId="4" borderId="0" xfId="0" applyFont="1" applyFill="1" applyAlignment="1">
      <alignment horizontal="right" vertical="top"/>
    </xf>
    <xf numFmtId="0" fontId="27" fillId="2" borderId="0" xfId="0" applyFont="1" applyFill="1" applyAlignment="1"/>
    <xf numFmtId="0" fontId="27" fillId="2" borderId="0" xfId="0" applyFont="1" applyFill="1"/>
    <xf numFmtId="0" fontId="27" fillId="2" borderId="0" xfId="0" applyFont="1" applyFill="1" applyAlignment="1">
      <alignment wrapText="1"/>
    </xf>
    <xf numFmtId="0" fontId="27" fillId="2" borderId="0" xfId="0" applyFont="1" applyFill="1" applyBorder="1" applyAlignment="1">
      <alignment vertical="top"/>
    </xf>
    <xf numFmtId="0" fontId="27" fillId="2" borderId="0" xfId="0" applyFont="1" applyFill="1" applyAlignment="1">
      <alignment horizontal="right" vertical="top"/>
    </xf>
    <xf numFmtId="0" fontId="2" fillId="4" borderId="0" xfId="0" applyFont="1" applyFill="1" applyAlignment="1">
      <alignment horizontal="center" vertical="top" wrapText="1"/>
    </xf>
    <xf numFmtId="0" fontId="3" fillId="5" borderId="0" xfId="0" quotePrefix="1" applyFont="1" applyFill="1" applyAlignment="1">
      <alignment horizontal="center"/>
    </xf>
    <xf numFmtId="0" fontId="7" fillId="4" borderId="0" xfId="0" applyFont="1" applyFill="1" applyAlignment="1">
      <alignment horizontal="center" vertical="top"/>
    </xf>
    <xf numFmtId="0" fontId="25" fillId="4" borderId="0" xfId="0" applyFont="1" applyFill="1" applyAlignment="1">
      <alignment horizontal="center" vertical="top"/>
    </xf>
    <xf numFmtId="0" fontId="3" fillId="4" borderId="0" xfId="0" quotePrefix="1" applyFont="1" applyFill="1" applyAlignment="1">
      <alignment horizontal="center" vertical="top"/>
    </xf>
    <xf numFmtId="0" fontId="7" fillId="0" borderId="0" xfId="0" applyFont="1" applyAlignment="1">
      <alignment horizontal="center" vertical="top"/>
    </xf>
    <xf numFmtId="0" fontId="7" fillId="6" borderId="0" xfId="0" applyFont="1" applyFill="1"/>
    <xf numFmtId="1" fontId="26" fillId="3" borderId="0" xfId="0" applyNumberFormat="1" applyFont="1" applyFill="1" applyBorder="1" applyAlignment="1">
      <alignment horizontal="right" wrapText="1"/>
    </xf>
    <xf numFmtId="1" fontId="4" fillId="2" borderId="0" xfId="0" applyNumberFormat="1" applyFont="1" applyFill="1" applyBorder="1" applyAlignment="1">
      <alignment horizontal="right" wrapText="1"/>
    </xf>
    <xf numFmtId="3" fontId="26" fillId="3" borderId="0" xfId="0" applyNumberFormat="1" applyFont="1" applyFill="1" applyBorder="1" applyAlignment="1">
      <alignment horizontal="right" wrapText="1"/>
    </xf>
    <xf numFmtId="3" fontId="26" fillId="3" borderId="0" xfId="0" applyNumberFormat="1" applyFont="1" applyFill="1" applyBorder="1" applyAlignment="1">
      <alignment wrapText="1"/>
    </xf>
    <xf numFmtId="3" fontId="4" fillId="2" borderId="0" xfId="0" applyNumberFormat="1" applyFont="1" applyFill="1" applyBorder="1" applyAlignment="1">
      <alignment horizontal="right" wrapText="1"/>
    </xf>
    <xf numFmtId="3" fontId="26" fillId="3" borderId="9" xfId="0" applyNumberFormat="1" applyFont="1" applyFill="1" applyBorder="1" applyAlignment="1">
      <alignment horizontal="right" wrapText="1"/>
    </xf>
    <xf numFmtId="3" fontId="26" fillId="3" borderId="9" xfId="0" applyNumberFormat="1" applyFont="1" applyFill="1" applyBorder="1" applyAlignment="1">
      <alignment wrapText="1"/>
    </xf>
    <xf numFmtId="3" fontId="4" fillId="2" borderId="9" xfId="0" applyNumberFormat="1" applyFont="1" applyFill="1" applyBorder="1" applyAlignment="1">
      <alignment horizontal="right" wrapText="1"/>
    </xf>
    <xf numFmtId="3" fontId="4" fillId="2" borderId="9" xfId="0" applyNumberFormat="1" applyFont="1" applyFill="1" applyBorder="1" applyAlignment="1">
      <alignment wrapText="1"/>
    </xf>
    <xf numFmtId="49" fontId="26" fillId="2" borderId="8" xfId="0" applyNumberFormat="1" applyFont="1" applyFill="1" applyBorder="1" applyAlignment="1">
      <alignment horizontal="left"/>
    </xf>
    <xf numFmtId="49" fontId="3" fillId="2" borderId="8" xfId="0" applyNumberFormat="1" applyFont="1" applyFill="1" applyBorder="1" applyAlignment="1">
      <alignment horizontal="right"/>
    </xf>
    <xf numFmtId="3" fontId="26" fillId="3" borderId="1" xfId="0" applyNumberFormat="1" applyFont="1" applyFill="1" applyBorder="1" applyAlignment="1">
      <alignment horizontal="right"/>
    </xf>
    <xf numFmtId="164" fontId="27" fillId="3" borderId="0" xfId="0" applyNumberFormat="1" applyFont="1" applyFill="1" applyBorder="1" applyAlignment="1">
      <alignment horizontal="right"/>
    </xf>
    <xf numFmtId="49" fontId="27" fillId="3" borderId="0" xfId="0" applyNumberFormat="1" applyFont="1" applyFill="1" applyBorder="1" applyAlignment="1">
      <alignment horizontal="right"/>
    </xf>
    <xf numFmtId="49" fontId="30" fillId="3" borderId="0" xfId="0" applyNumberFormat="1" applyFont="1" applyFill="1" applyBorder="1" applyAlignment="1">
      <alignment horizontal="right"/>
    </xf>
    <xf numFmtId="49" fontId="26" fillId="3" borderId="0" xfId="0" applyNumberFormat="1" applyFont="1" applyFill="1" applyBorder="1" applyAlignment="1">
      <alignment horizontal="right"/>
    </xf>
    <xf numFmtId="49" fontId="26" fillId="3" borderId="0" xfId="0" applyNumberFormat="1" applyFont="1" applyFill="1" applyBorder="1" applyAlignment="1">
      <alignment horizontal="left" wrapText="1"/>
    </xf>
    <xf numFmtId="1" fontId="3" fillId="0" borderId="18" xfId="0" applyNumberFormat="1" applyFont="1" applyFill="1" applyBorder="1" applyAlignment="1">
      <alignment horizontal="right"/>
    </xf>
    <xf numFmtId="3" fontId="30" fillId="3" borderId="18" xfId="0" applyNumberFormat="1" applyFont="1" applyFill="1" applyBorder="1" applyAlignment="1">
      <alignment horizontal="right"/>
    </xf>
    <xf numFmtId="3" fontId="3" fillId="2" borderId="18" xfId="0" applyNumberFormat="1" applyFont="1" applyFill="1" applyBorder="1" applyAlignment="1">
      <alignment horizontal="right"/>
    </xf>
    <xf numFmtId="0" fontId="14" fillId="4" borderId="0" xfId="0" applyFont="1" applyFill="1" applyAlignment="1">
      <alignment horizontal="center"/>
    </xf>
    <xf numFmtId="0" fontId="3" fillId="2" borderId="0" xfId="0" applyFont="1" applyFill="1" applyAlignment="1">
      <alignment horizontal="center"/>
    </xf>
    <xf numFmtId="0" fontId="3" fillId="2" borderId="0" xfId="0" applyFont="1" applyFill="1" applyAlignment="1">
      <alignment horizontal="center" wrapText="1"/>
    </xf>
    <xf numFmtId="0" fontId="9" fillId="2" borderId="0" xfId="0" applyFont="1" applyFill="1" applyAlignment="1">
      <alignment horizontal="center"/>
    </xf>
    <xf numFmtId="0" fontId="3" fillId="0" borderId="0" xfId="0" applyFont="1" applyAlignment="1">
      <alignment horizontal="center"/>
    </xf>
    <xf numFmtId="3" fontId="30" fillId="3" borderId="10" xfId="0" applyNumberFormat="1" applyFont="1" applyFill="1" applyBorder="1" applyAlignment="1">
      <alignment horizontal="right" vertical="top"/>
    </xf>
    <xf numFmtId="3" fontId="3" fillId="0" borderId="17" xfId="0" applyNumberFormat="1" applyFont="1" applyFill="1" applyBorder="1" applyAlignment="1">
      <alignment horizontal="right" vertical="top"/>
    </xf>
    <xf numFmtId="0" fontId="3" fillId="0" borderId="0" xfId="0" applyFont="1" applyAlignment="1">
      <alignment horizontal="center"/>
    </xf>
    <xf numFmtId="49" fontId="27" fillId="0" borderId="0" xfId="0" applyNumberFormat="1" applyFont="1" applyFill="1" applyBorder="1" applyAlignment="1">
      <alignment horizontal="left" vertical="top" wrapText="1"/>
    </xf>
    <xf numFmtId="49" fontId="27" fillId="0" borderId="0" xfId="0" applyNumberFormat="1" applyFont="1" applyFill="1" applyBorder="1" applyAlignment="1">
      <alignment horizontal="left" vertical="top"/>
    </xf>
    <xf numFmtId="0" fontId="2" fillId="4" borderId="0" xfId="0" applyFont="1" applyFill="1" applyAlignment="1">
      <alignment horizontal="center" vertical="top" wrapText="1"/>
    </xf>
    <xf numFmtId="0" fontId="2" fillId="4" borderId="0" xfId="0" applyFont="1" applyFill="1" applyAlignment="1">
      <alignment horizontal="right"/>
    </xf>
    <xf numFmtId="0" fontId="27" fillId="4" borderId="0" xfId="0" applyFont="1" applyFill="1" applyAlignment="1">
      <alignment vertical="top"/>
    </xf>
    <xf numFmtId="0" fontId="14" fillId="4" borderId="0" xfId="0" applyFont="1" applyFill="1" applyAlignment="1">
      <alignment horizontal="right" vertical="top"/>
    </xf>
    <xf numFmtId="49" fontId="10" fillId="4" borderId="0" xfId="0" applyNumberFormat="1" applyFont="1" applyFill="1" applyBorder="1" applyAlignment="1">
      <alignment horizontal="right"/>
    </xf>
    <xf numFmtId="49" fontId="3" fillId="4" borderId="0" xfId="0" applyNumberFormat="1" applyFont="1" applyFill="1" applyBorder="1" applyAlignment="1">
      <alignment horizontal="left" vertical="top"/>
    </xf>
    <xf numFmtId="49" fontId="8" fillId="4" borderId="0" xfId="0" applyNumberFormat="1" applyFont="1" applyFill="1" applyBorder="1" applyAlignment="1">
      <alignment horizontal="left" vertical="top"/>
    </xf>
    <xf numFmtId="49" fontId="3" fillId="4" borderId="0" xfId="0" applyNumberFormat="1" applyFont="1" applyFill="1" applyBorder="1" applyAlignment="1">
      <alignment horizontal="right" vertical="top"/>
    </xf>
    <xf numFmtId="0" fontId="27" fillId="4" borderId="0" xfId="0" quotePrefix="1" applyFont="1" applyFill="1"/>
    <xf numFmtId="49" fontId="27" fillId="4" borderId="0" xfId="0" applyNumberFormat="1" applyFont="1" applyFill="1" applyBorder="1" applyAlignment="1">
      <alignment horizontal="left"/>
    </xf>
    <xf numFmtId="49" fontId="26" fillId="4" borderId="0" xfId="0" applyNumberFormat="1" applyFont="1" applyFill="1" applyBorder="1" applyAlignment="1">
      <alignment horizontal="left"/>
    </xf>
    <xf numFmtId="49" fontId="20" fillId="4" borderId="0" xfId="0" applyNumberFormat="1" applyFont="1" applyFill="1" applyBorder="1" applyAlignment="1">
      <alignment horizontal="left"/>
    </xf>
    <xf numFmtId="49" fontId="3" fillId="4" borderId="0" xfId="0" applyNumberFormat="1" applyFont="1" applyFill="1" applyBorder="1" applyAlignment="1">
      <alignment horizontal="right"/>
    </xf>
    <xf numFmtId="0" fontId="27" fillId="4" borderId="0" xfId="0" applyFont="1" applyFill="1"/>
    <xf numFmtId="49" fontId="3" fillId="4" borderId="0" xfId="0" applyNumberFormat="1" applyFont="1" applyFill="1" applyBorder="1" applyAlignment="1">
      <alignment horizontal="left"/>
    </xf>
    <xf numFmtId="1" fontId="26" fillId="4" borderId="1" xfId="0" applyNumberFormat="1" applyFont="1" applyFill="1" applyBorder="1" applyAlignment="1">
      <alignment horizontal="right" wrapText="1"/>
    </xf>
    <xf numFmtId="1" fontId="4" fillId="4" borderId="1" xfId="0" applyNumberFormat="1" applyFont="1" applyFill="1" applyBorder="1" applyAlignment="1">
      <alignment horizontal="right" wrapText="1"/>
    </xf>
    <xf numFmtId="49" fontId="3" fillId="4" borderId="0" xfId="0" applyNumberFormat="1" applyFont="1" applyFill="1" applyBorder="1" applyAlignment="1">
      <alignment horizontal="left" wrapText="1"/>
    </xf>
    <xf numFmtId="3" fontId="30" fillId="4" borderId="9" xfId="0" applyNumberFormat="1" applyFont="1" applyFill="1" applyBorder="1" applyAlignment="1">
      <alignment horizontal="right" wrapText="1"/>
    </xf>
    <xf numFmtId="3" fontId="30" fillId="4" borderId="9" xfId="0" applyNumberFormat="1" applyFont="1" applyFill="1" applyBorder="1" applyAlignment="1">
      <alignment wrapText="1"/>
    </xf>
    <xf numFmtId="3" fontId="4" fillId="4" borderId="9" xfId="0" applyNumberFormat="1" applyFont="1" applyFill="1" applyBorder="1" applyAlignment="1">
      <alignment horizontal="right" wrapText="1"/>
    </xf>
    <xf numFmtId="3" fontId="4" fillId="4" borderId="9" xfId="0" applyNumberFormat="1" applyFont="1" applyFill="1" applyBorder="1" applyAlignment="1">
      <alignment wrapText="1"/>
    </xf>
    <xf numFmtId="0" fontId="27" fillId="4" borderId="0" xfId="0" quotePrefix="1" applyFont="1" applyFill="1" applyAlignment="1">
      <alignment vertical="top"/>
    </xf>
    <xf numFmtId="0" fontId="7" fillId="4" borderId="0" xfId="0" applyFont="1" applyFill="1" applyAlignment="1">
      <alignment horizontal="left" vertical="top" wrapText="1"/>
    </xf>
    <xf numFmtId="0" fontId="9" fillId="4" borderId="0" xfId="0" applyFont="1" applyFill="1" applyAlignment="1">
      <alignment horizontal="left" vertical="top" wrapText="1"/>
    </xf>
    <xf numFmtId="0" fontId="9" fillId="4" borderId="0" xfId="0" applyFont="1" applyFill="1" applyAlignment="1">
      <alignment horizontal="left" vertical="top"/>
    </xf>
    <xf numFmtId="49" fontId="20" fillId="4" borderId="0" xfId="0" applyNumberFormat="1" applyFont="1" applyFill="1" applyBorder="1" applyAlignment="1">
      <alignment horizontal="left" vertical="top"/>
    </xf>
    <xf numFmtId="49" fontId="15" fillId="4" borderId="0" xfId="0" applyNumberFormat="1" applyFont="1" applyFill="1" applyBorder="1" applyAlignment="1">
      <alignment horizontal="left" vertical="top"/>
    </xf>
    <xf numFmtId="0" fontId="4" fillId="2" borderId="0" xfId="0" applyNumberFormat="1" applyFont="1" applyFill="1" applyBorder="1" applyAlignment="1">
      <alignment vertical="top"/>
    </xf>
    <xf numFmtId="0" fontId="3" fillId="0" borderId="0" xfId="0" applyFont="1" applyAlignment="1">
      <alignment horizontal="center"/>
    </xf>
    <xf numFmtId="0" fontId="2" fillId="4" borderId="0" xfId="0" applyFont="1" applyFill="1" applyAlignment="1">
      <alignment horizontal="center" vertical="top" wrapText="1"/>
    </xf>
    <xf numFmtId="0" fontId="16" fillId="5" borderId="0" xfId="0" applyFont="1" applyFill="1"/>
    <xf numFmtId="0" fontId="3" fillId="4" borderId="0" xfId="0" quotePrefix="1" applyFont="1" applyFill="1" applyAlignment="1">
      <alignment horizontal="center"/>
    </xf>
    <xf numFmtId="0" fontId="3" fillId="5" borderId="0" xfId="0" applyFont="1" applyFill="1" applyAlignment="1">
      <alignment horizontal="center" vertical="top" wrapText="1"/>
    </xf>
    <xf numFmtId="14" fontId="26" fillId="3" borderId="1" xfId="0" applyNumberFormat="1" applyFont="1" applyFill="1" applyBorder="1" applyAlignment="1">
      <alignment horizontal="right" vertical="top"/>
    </xf>
    <xf numFmtId="0" fontId="4" fillId="2" borderId="0" xfId="0" applyFont="1" applyFill="1"/>
    <xf numFmtId="0" fontId="7" fillId="5" borderId="0" xfId="0" applyFont="1" applyFill="1" applyAlignment="1">
      <alignment horizontal="left" vertical="top" wrapText="1"/>
    </xf>
    <xf numFmtId="0" fontId="4" fillId="5" borderId="0" xfId="0" applyFont="1" applyFill="1" applyAlignment="1">
      <alignment vertical="top"/>
    </xf>
    <xf numFmtId="0" fontId="2" fillId="5" borderId="0" xfId="0" applyFont="1" applyFill="1" applyAlignment="1">
      <alignment horizontal="center" vertical="top"/>
    </xf>
    <xf numFmtId="0" fontId="2" fillId="5" borderId="0" xfId="0" applyFont="1" applyFill="1" applyBorder="1" applyAlignment="1">
      <alignment horizontal="center" vertical="top"/>
    </xf>
    <xf numFmtId="0" fontId="27" fillId="5" borderId="0" xfId="0" applyFont="1" applyFill="1" applyAlignment="1">
      <alignment vertical="top"/>
    </xf>
    <xf numFmtId="49" fontId="3" fillId="5" borderId="0" xfId="0" applyNumberFormat="1" applyFont="1" applyFill="1" applyBorder="1" applyAlignment="1">
      <alignment horizontal="left" vertical="top"/>
    </xf>
    <xf numFmtId="49" fontId="20" fillId="5" borderId="0" xfId="0" applyNumberFormat="1" applyFont="1" applyFill="1" applyBorder="1" applyAlignment="1">
      <alignment horizontal="left" vertical="top"/>
    </xf>
    <xf numFmtId="49" fontId="3" fillId="5" borderId="0" xfId="0" applyNumberFormat="1" applyFont="1" applyFill="1" applyBorder="1" applyAlignment="1">
      <alignment horizontal="right" vertical="top"/>
    </xf>
    <xf numFmtId="0" fontId="27" fillId="5" borderId="0" xfId="0" applyFont="1" applyFill="1" applyBorder="1" applyAlignment="1">
      <alignment vertical="top"/>
    </xf>
    <xf numFmtId="0" fontId="27" fillId="5" borderId="0" xfId="0" applyFont="1" applyFill="1" applyAlignment="1">
      <alignment horizontal="right" vertical="top"/>
    </xf>
    <xf numFmtId="14" fontId="26" fillId="3" borderId="0" xfId="0" applyNumberFormat="1" applyFont="1" applyFill="1" applyBorder="1" applyAlignment="1">
      <alignment horizontal="right" vertical="center"/>
    </xf>
    <xf numFmtId="14" fontId="4" fillId="0" borderId="0" xfId="0" applyNumberFormat="1" applyFont="1" applyFill="1" applyBorder="1" applyAlignment="1">
      <alignment vertical="center"/>
    </xf>
    <xf numFmtId="0" fontId="7" fillId="0" borderId="0" xfId="0" applyFont="1" applyAlignment="1">
      <alignment vertical="center"/>
    </xf>
    <xf numFmtId="0" fontId="3" fillId="4" borderId="0" xfId="0" applyFont="1" applyFill="1" applyAlignment="1">
      <alignment horizontal="center" vertical="center"/>
    </xf>
    <xf numFmtId="3" fontId="30" fillId="3" borderId="3" xfId="0" applyNumberFormat="1" applyFont="1" applyFill="1" applyBorder="1" applyAlignment="1">
      <alignment horizontal="right" vertical="center"/>
    </xf>
    <xf numFmtId="3" fontId="3" fillId="2" borderId="3" xfId="0" applyNumberFormat="1" applyFont="1" applyFill="1" applyBorder="1" applyAlignment="1">
      <alignment horizontal="right" vertical="center"/>
    </xf>
    <xf numFmtId="49" fontId="3" fillId="0" borderId="0" xfId="0" quotePrefix="1" applyNumberFormat="1" applyFont="1" applyFill="1" applyBorder="1" applyAlignment="1">
      <alignment horizontal="left" vertical="center"/>
    </xf>
    <xf numFmtId="3" fontId="30" fillId="3" borderId="0" xfId="0" applyNumberFormat="1" applyFont="1" applyFill="1" applyBorder="1" applyAlignment="1">
      <alignment horizontal="right" vertical="center"/>
    </xf>
    <xf numFmtId="3" fontId="3" fillId="2" borderId="0" xfId="0" applyNumberFormat="1" applyFont="1" applyFill="1" applyBorder="1" applyAlignment="1">
      <alignment horizontal="right" vertical="center"/>
    </xf>
    <xf numFmtId="49" fontId="4" fillId="0" borderId="0" xfId="0" applyNumberFormat="1" applyFont="1" applyFill="1" applyBorder="1" applyAlignment="1">
      <alignment horizontal="left" vertical="center" wrapText="1"/>
    </xf>
    <xf numFmtId="3" fontId="26" fillId="3" borderId="0" xfId="0" applyNumberFormat="1" applyFont="1" applyFill="1" applyBorder="1" applyAlignment="1">
      <alignment horizontal="right" vertical="center"/>
    </xf>
    <xf numFmtId="3" fontId="4" fillId="2" borderId="0" xfId="0" applyNumberFormat="1" applyFont="1" applyFill="1" applyBorder="1" applyAlignment="1">
      <alignment horizontal="right" vertical="center"/>
    </xf>
    <xf numFmtId="49" fontId="2" fillId="0" borderId="8" xfId="0" applyNumberFormat="1" applyFont="1" applyFill="1" applyBorder="1" applyAlignment="1">
      <alignment horizontal="left"/>
    </xf>
    <xf numFmtId="49" fontId="2" fillId="0" borderId="0" xfId="0" applyNumberFormat="1" applyFont="1" applyFill="1" applyBorder="1" applyAlignment="1">
      <alignment horizontal="left"/>
    </xf>
    <xf numFmtId="167" fontId="36" fillId="3" borderId="0" xfId="0" applyNumberFormat="1" applyFont="1" applyFill="1" applyBorder="1" applyAlignment="1">
      <alignment horizontal="right"/>
    </xf>
    <xf numFmtId="167" fontId="2" fillId="2" borderId="0" xfId="0" applyNumberFormat="1" applyFont="1" applyFill="1" applyBorder="1" applyAlignment="1">
      <alignment horizontal="right"/>
    </xf>
    <xf numFmtId="167" fontId="36" fillId="3" borderId="8" xfId="0" applyNumberFormat="1" applyFont="1" applyFill="1" applyBorder="1" applyAlignment="1">
      <alignment horizontal="right"/>
    </xf>
    <xf numFmtId="167" fontId="2" fillId="2" borderId="8" xfId="0" applyNumberFormat="1" applyFont="1" applyFill="1" applyBorder="1" applyAlignment="1">
      <alignment horizontal="right"/>
    </xf>
    <xf numFmtId="0" fontId="3" fillId="0" borderId="0" xfId="0" applyFont="1" applyFill="1" applyBorder="1"/>
    <xf numFmtId="167" fontId="2" fillId="0" borderId="0" xfId="0" applyNumberFormat="1" applyFont="1" applyFill="1" applyBorder="1" applyAlignment="1">
      <alignment horizontal="right"/>
    </xf>
    <xf numFmtId="167" fontId="30" fillId="3" borderId="1" xfId="0" applyNumberFormat="1" applyFont="1" applyFill="1" applyBorder="1" applyAlignment="1">
      <alignment horizontal="right"/>
    </xf>
    <xf numFmtId="167" fontId="30" fillId="3" borderId="2" xfId="0" applyNumberFormat="1" applyFont="1" applyFill="1" applyBorder="1" applyAlignment="1">
      <alignment horizontal="right"/>
    </xf>
    <xf numFmtId="167" fontId="30" fillId="3" borderId="3" xfId="0" applyNumberFormat="1" applyFont="1" applyFill="1" applyBorder="1" applyAlignment="1">
      <alignment horizontal="right" vertical="top"/>
    </xf>
    <xf numFmtId="167" fontId="26" fillId="3" borderId="11" xfId="0" applyNumberFormat="1" applyFont="1" applyFill="1" applyBorder="1" applyAlignment="1">
      <alignment horizontal="right"/>
    </xf>
    <xf numFmtId="167" fontId="26" fillId="3" borderId="5" xfId="0" applyNumberFormat="1" applyFont="1" applyFill="1" applyBorder="1" applyAlignment="1">
      <alignment horizontal="right"/>
    </xf>
    <xf numFmtId="167" fontId="30" fillId="3" borderId="4" xfId="0" applyNumberFormat="1" applyFont="1" applyFill="1" applyBorder="1" applyAlignment="1">
      <alignment horizontal="right"/>
    </xf>
    <xf numFmtId="167" fontId="26" fillId="3" borderId="9" xfId="0" applyNumberFormat="1" applyFont="1" applyFill="1" applyBorder="1" applyAlignment="1">
      <alignment horizontal="right"/>
    </xf>
    <xf numFmtId="167" fontId="26" fillId="3" borderId="0" xfId="0" applyNumberFormat="1" applyFont="1" applyFill="1" applyBorder="1" applyAlignment="1">
      <alignment horizontal="right"/>
    </xf>
    <xf numFmtId="167" fontId="30" fillId="3" borderId="0" xfId="0" applyNumberFormat="1" applyFont="1" applyFill="1" applyBorder="1" applyAlignment="1">
      <alignment horizontal="right"/>
    </xf>
    <xf numFmtId="167" fontId="30" fillId="3" borderId="16" xfId="0" applyNumberFormat="1" applyFont="1" applyFill="1" applyBorder="1" applyAlignment="1">
      <alignment horizontal="right"/>
    </xf>
    <xf numFmtId="167" fontId="30" fillId="3" borderId="19" xfId="0" applyNumberFormat="1" applyFont="1" applyFill="1" applyBorder="1" applyAlignment="1">
      <alignment horizontal="right"/>
    </xf>
    <xf numFmtId="167" fontId="26" fillId="3" borderId="8" xfId="0" applyNumberFormat="1" applyFont="1" applyFill="1" applyBorder="1" applyAlignment="1">
      <alignment horizontal="right"/>
    </xf>
    <xf numFmtId="167" fontId="30" fillId="3" borderId="20" xfId="0" applyNumberFormat="1" applyFont="1" applyFill="1" applyBorder="1" applyAlignment="1">
      <alignment horizontal="right"/>
    </xf>
    <xf numFmtId="167" fontId="30" fillId="3" borderId="11" xfId="0" applyNumberFormat="1" applyFont="1" applyFill="1" applyBorder="1" applyAlignment="1">
      <alignment horizontal="right"/>
    </xf>
    <xf numFmtId="167" fontId="3" fillId="0" borderId="1" xfId="0" applyNumberFormat="1" applyFont="1" applyFill="1" applyBorder="1" applyAlignment="1">
      <alignment horizontal="right"/>
    </xf>
    <xf numFmtId="167" fontId="3" fillId="0" borderId="2" xfId="0" applyNumberFormat="1" applyFont="1" applyFill="1" applyBorder="1" applyAlignment="1"/>
    <xf numFmtId="167" fontId="3" fillId="2" borderId="3" xfId="0" applyNumberFormat="1" applyFont="1" applyFill="1" applyBorder="1" applyAlignment="1">
      <alignment horizontal="right" vertical="top"/>
    </xf>
    <xf numFmtId="167" fontId="3" fillId="0" borderId="1" xfId="0" applyNumberFormat="1" applyFont="1" applyFill="1" applyBorder="1" applyAlignment="1"/>
    <xf numFmtId="167" fontId="4" fillId="0" borderId="11" xfId="0" applyNumberFormat="1" applyFont="1" applyFill="1" applyBorder="1" applyAlignment="1"/>
    <xf numFmtId="167" fontId="4" fillId="0" borderId="5" xfId="0" applyNumberFormat="1" applyFont="1" applyFill="1" applyBorder="1" applyAlignment="1"/>
    <xf numFmtId="167" fontId="3" fillId="0" borderId="4" xfId="0" applyNumberFormat="1" applyFont="1" applyFill="1" applyBorder="1" applyAlignment="1"/>
    <xf numFmtId="167" fontId="4" fillId="0" borderId="9" xfId="0" applyNumberFormat="1" applyFont="1" applyFill="1" applyBorder="1" applyAlignment="1"/>
    <xf numFmtId="167" fontId="4" fillId="0" borderId="0" xfId="0" applyNumberFormat="1" applyFont="1" applyFill="1" applyBorder="1" applyAlignment="1"/>
    <xf numFmtId="167" fontId="3" fillId="0" borderId="0" xfId="0" applyNumberFormat="1" applyFont="1" applyFill="1" applyBorder="1" applyAlignment="1"/>
    <xf numFmtId="167" fontId="3" fillId="0" borderId="16" xfId="0" applyNumberFormat="1" applyFont="1" applyFill="1" applyBorder="1" applyAlignment="1"/>
    <xf numFmtId="167" fontId="3" fillId="0" borderId="7" xfId="0" applyNumberFormat="1" applyFont="1" applyFill="1" applyBorder="1" applyAlignment="1"/>
    <xf numFmtId="167" fontId="4" fillId="0" borderId="8" xfId="0" applyNumberFormat="1" applyFont="1" applyFill="1" applyBorder="1" applyAlignment="1"/>
    <xf numFmtId="167" fontId="3" fillId="2" borderId="2" xfId="0" applyNumberFormat="1" applyFont="1" applyFill="1" applyBorder="1" applyAlignment="1">
      <alignment horizontal="right"/>
    </xf>
    <xf numFmtId="167" fontId="3" fillId="2" borderId="3" xfId="0" applyNumberFormat="1" applyFont="1" applyFill="1" applyBorder="1" applyAlignment="1">
      <alignment horizontal="right"/>
    </xf>
    <xf numFmtId="167" fontId="3" fillId="0" borderId="0" xfId="0" applyNumberFormat="1" applyFont="1"/>
    <xf numFmtId="167" fontId="3" fillId="0" borderId="11" xfId="0" applyNumberFormat="1" applyFont="1" applyFill="1" applyBorder="1" applyAlignment="1"/>
    <xf numFmtId="0" fontId="3" fillId="0" borderId="0" xfId="0" applyFont="1" applyAlignment="1">
      <alignment horizontal="left" vertical="top" wrapText="1"/>
    </xf>
    <xf numFmtId="3" fontId="3" fillId="2" borderId="1" xfId="0" applyNumberFormat="1" applyFont="1" applyFill="1" applyBorder="1" applyAlignment="1">
      <alignment horizontal="right"/>
    </xf>
    <xf numFmtId="3" fontId="30" fillId="3" borderId="25" xfId="0" applyNumberFormat="1" applyFont="1" applyFill="1" applyBorder="1" applyAlignment="1">
      <alignment horizontal="right"/>
    </xf>
    <xf numFmtId="3" fontId="3" fillId="2" borderId="25" xfId="0" applyNumberFormat="1" applyFont="1" applyFill="1" applyBorder="1" applyAlignment="1">
      <alignment horizontal="right"/>
    </xf>
    <xf numFmtId="0" fontId="14" fillId="0" borderId="1" xfId="0" applyFont="1" applyBorder="1"/>
    <xf numFmtId="0" fontId="14" fillId="0" borderId="21" xfId="0" applyFont="1" applyBorder="1"/>
    <xf numFmtId="0" fontId="14" fillId="0" borderId="22" xfId="0" applyFont="1" applyBorder="1"/>
    <xf numFmtId="0" fontId="14" fillId="0" borderId="23" xfId="0" applyFont="1" applyBorder="1"/>
    <xf numFmtId="0" fontId="26" fillId="0" borderId="24" xfId="0" applyFont="1" applyBorder="1"/>
    <xf numFmtId="0" fontId="36" fillId="0" borderId="0" xfId="0" applyFont="1"/>
    <xf numFmtId="0" fontId="26" fillId="0" borderId="0" xfId="0" applyFont="1"/>
    <xf numFmtId="0" fontId="38" fillId="0" borderId="21" xfId="0" applyFont="1" applyBorder="1"/>
    <xf numFmtId="0" fontId="26" fillId="0" borderId="26" xfId="0" applyFont="1" applyBorder="1"/>
    <xf numFmtId="0" fontId="14" fillId="0" borderId="21" xfId="0" applyFont="1" applyBorder="1" applyAlignment="1">
      <alignment wrapText="1"/>
    </xf>
    <xf numFmtId="0" fontId="14" fillId="0" borderId="23" xfId="0" applyFont="1" applyBorder="1" applyAlignment="1">
      <alignment vertical="center" wrapText="1"/>
    </xf>
    <xf numFmtId="49" fontId="3" fillId="0" borderId="0" xfId="0" applyNumberFormat="1" applyFont="1" applyFill="1" applyBorder="1" applyAlignment="1">
      <alignment wrapText="1"/>
    </xf>
    <xf numFmtId="0" fontId="39" fillId="0" borderId="0" xfId="0" applyFont="1"/>
    <xf numFmtId="0" fontId="41" fillId="0" borderId="0" xfId="0" applyFont="1"/>
    <xf numFmtId="0" fontId="14" fillId="0" borderId="27" xfId="0" applyFont="1" applyBorder="1"/>
    <xf numFmtId="0" fontId="14" fillId="0" borderId="28" xfId="0" applyFont="1" applyBorder="1" applyAlignment="1">
      <alignment wrapText="1"/>
    </xf>
    <xf numFmtId="0" fontId="14" fillId="0" borderId="29" xfId="0" applyFont="1" applyBorder="1"/>
    <xf numFmtId="49" fontId="27" fillId="0" borderId="0" xfId="0" applyNumberFormat="1" applyFont="1" applyFill="1" applyBorder="1" applyAlignment="1">
      <alignment horizontal="left" vertical="top"/>
    </xf>
    <xf numFmtId="0" fontId="37" fillId="0" borderId="22" xfId="0" applyFont="1" applyBorder="1"/>
    <xf numFmtId="0" fontId="3" fillId="0" borderId="0" xfId="0" applyFont="1" applyAlignment="1">
      <alignment wrapText="1"/>
    </xf>
    <xf numFmtId="0" fontId="40" fillId="0" borderId="0" xfId="0" applyFont="1"/>
    <xf numFmtId="0" fontId="3" fillId="0" borderId="28" xfId="0" applyFont="1" applyBorder="1"/>
    <xf numFmtId="0" fontId="3" fillId="0" borderId="29" xfId="0" applyFont="1" applyBorder="1"/>
    <xf numFmtId="0" fontId="3" fillId="0" borderId="27" xfId="0" applyFont="1" applyBorder="1"/>
    <xf numFmtId="0" fontId="26" fillId="0" borderId="29" xfId="0" applyFont="1" applyBorder="1"/>
    <xf numFmtId="0" fontId="3" fillId="0" borderId="25" xfId="0" applyFont="1" applyBorder="1"/>
    <xf numFmtId="0" fontId="26" fillId="0" borderId="0" xfId="0" quotePrefix="1" applyFont="1" applyFill="1"/>
    <xf numFmtId="0" fontId="22" fillId="2" borderId="0" xfId="0" applyFont="1" applyFill="1" applyAlignment="1">
      <alignment horizontal="center" vertical="top"/>
    </xf>
    <xf numFmtId="0" fontId="7" fillId="2" borderId="0" xfId="0" applyFont="1" applyFill="1" applyAlignment="1">
      <alignment vertical="top"/>
    </xf>
    <xf numFmtId="0" fontId="37" fillId="0" borderId="0" xfId="0" applyFont="1"/>
    <xf numFmtId="0" fontId="34" fillId="0" borderId="30" xfId="0" applyFont="1" applyBorder="1"/>
    <xf numFmtId="0" fontId="37" fillId="0" borderId="0" xfId="0" applyFont="1" applyBorder="1"/>
    <xf numFmtId="0" fontId="14" fillId="0" borderId="0" xfId="0" applyFont="1" applyBorder="1"/>
    <xf numFmtId="49" fontId="26" fillId="0" borderId="0" xfId="0" applyNumberFormat="1" applyFont="1" applyFill="1" applyBorder="1" applyAlignment="1">
      <alignment horizontal="left" vertical="top" wrapText="1"/>
    </xf>
    <xf numFmtId="49" fontId="26" fillId="2" borderId="0" xfId="0" applyNumberFormat="1" applyFont="1" applyFill="1" applyBorder="1" applyAlignment="1">
      <alignment horizontal="left" vertical="top"/>
    </xf>
    <xf numFmtId="14" fontId="43" fillId="3" borderId="1" xfId="0" applyNumberFormat="1" applyFont="1" applyFill="1" applyBorder="1" applyAlignment="1">
      <alignment wrapText="1"/>
    </xf>
    <xf numFmtId="14" fontId="26" fillId="3" borderId="1" xfId="0" applyNumberFormat="1" applyFont="1" applyFill="1" applyBorder="1" applyAlignment="1">
      <alignment wrapText="1"/>
    </xf>
    <xf numFmtId="14" fontId="4" fillId="3" borderId="1" xfId="0" applyNumberFormat="1" applyFont="1" applyFill="1" applyBorder="1" applyAlignment="1">
      <alignment wrapText="1"/>
    </xf>
    <xf numFmtId="0" fontId="6" fillId="0" borderId="21" xfId="0" applyFont="1" applyBorder="1"/>
    <xf numFmtId="0" fontId="14" fillId="0" borderId="22" xfId="0" quotePrefix="1" applyFont="1" applyBorder="1"/>
    <xf numFmtId="0" fontId="27" fillId="0" borderId="0" xfId="0" quotePrefix="1" applyFont="1" applyFill="1"/>
    <xf numFmtId="49" fontId="4" fillId="0" borderId="0" xfId="0" applyNumberFormat="1" applyFont="1" applyFill="1" applyBorder="1" applyAlignment="1">
      <alignment horizontal="left" vertical="top" wrapText="1"/>
    </xf>
    <xf numFmtId="49" fontId="3" fillId="0" borderId="1" xfId="0" applyNumberFormat="1" applyFont="1" applyFill="1" applyBorder="1" applyAlignment="1">
      <alignment horizontal="left" vertical="top" wrapText="1"/>
    </xf>
    <xf numFmtId="0" fontId="14" fillId="0" borderId="21" xfId="0" applyFont="1" applyBorder="1" applyAlignment="1">
      <alignment vertical="top" wrapText="1"/>
    </xf>
    <xf numFmtId="0" fontId="14" fillId="0" borderId="1" xfId="0" quotePrefix="1" applyFont="1" applyBorder="1"/>
    <xf numFmtId="0" fontId="14" fillId="0" borderId="25" xfId="0" quotePrefix="1" applyFont="1" applyBorder="1"/>
    <xf numFmtId="0" fontId="14" fillId="0" borderId="25" xfId="0" applyFont="1" applyBorder="1" applyAlignment="1">
      <alignment vertical="center" wrapText="1"/>
    </xf>
    <xf numFmtId="0" fontId="14" fillId="0" borderId="1" xfId="0" applyFont="1" applyFill="1" applyBorder="1"/>
    <xf numFmtId="0" fontId="40" fillId="4" borderId="0" xfId="0" applyFont="1" applyFill="1" applyAlignment="1">
      <alignment vertical="center"/>
    </xf>
    <xf numFmtId="0" fontId="3" fillId="4" borderId="0" xfId="0" quotePrefix="1" applyFont="1" applyFill="1"/>
    <xf numFmtId="49" fontId="27" fillId="4" borderId="0" xfId="0" quotePrefix="1" applyNumberFormat="1" applyFont="1" applyFill="1" applyBorder="1" applyAlignment="1">
      <alignment horizontal="left" vertical="top"/>
    </xf>
    <xf numFmtId="0" fontId="6" fillId="4" borderId="0" xfId="0" applyFont="1" applyFill="1" applyBorder="1"/>
    <xf numFmtId="0" fontId="14" fillId="4" borderId="1" xfId="0" quotePrefix="1" applyFont="1" applyFill="1" applyBorder="1" applyAlignment="1">
      <alignment wrapText="1"/>
    </xf>
    <xf numFmtId="0" fontId="14" fillId="4" borderId="25" xfId="0" quotePrefix="1" applyFont="1" applyFill="1" applyBorder="1"/>
    <xf numFmtId="0" fontId="27" fillId="0" borderId="0" xfId="0" quotePrefix="1" applyFont="1"/>
    <xf numFmtId="0" fontId="33" fillId="0" borderId="0" xfId="0" applyFont="1"/>
    <xf numFmtId="0" fontId="27" fillId="0" borderId="1" xfId="0" applyFont="1" applyBorder="1"/>
    <xf numFmtId="11" fontId="14" fillId="5" borderId="0" xfId="0" applyNumberFormat="1" applyFont="1" applyFill="1" applyAlignment="1">
      <alignment horizontal="center" wrapText="1"/>
    </xf>
    <xf numFmtId="0" fontId="14" fillId="0" borderId="25" xfId="0" applyFont="1" applyBorder="1"/>
    <xf numFmtId="0" fontId="26" fillId="0" borderId="11" xfId="0" applyFont="1" applyBorder="1"/>
    <xf numFmtId="0" fontId="26" fillId="0" borderId="0" xfId="0" applyFont="1" applyBorder="1"/>
    <xf numFmtId="0" fontId="27" fillId="0" borderId="5" xfId="0" applyFont="1" applyBorder="1"/>
    <xf numFmtId="0" fontId="44" fillId="0" borderId="0" xfId="0" applyFont="1"/>
    <xf numFmtId="10" fontId="44" fillId="4" borderId="0" xfId="0" applyNumberFormat="1" applyFont="1" applyFill="1" applyAlignment="1">
      <alignment horizontal="center"/>
    </xf>
    <xf numFmtId="3" fontId="29" fillId="0" borderId="0" xfId="0" applyNumberFormat="1" applyFont="1" applyFill="1" applyBorder="1" applyAlignment="1">
      <alignment horizontal="right" vertical="top"/>
    </xf>
    <xf numFmtId="3" fontId="30" fillId="4" borderId="1" xfId="0" applyNumberFormat="1" applyFont="1" applyFill="1" applyBorder="1" applyAlignment="1">
      <alignment horizontal="right" wrapText="1"/>
    </xf>
    <xf numFmtId="3" fontId="30" fillId="4" borderId="1" xfId="0" applyNumberFormat="1" applyFont="1" applyFill="1" applyBorder="1" applyAlignment="1">
      <alignment wrapText="1"/>
    </xf>
    <xf numFmtId="3" fontId="4" fillId="4" borderId="1" xfId="0" applyNumberFormat="1" applyFont="1" applyFill="1" applyBorder="1" applyAlignment="1">
      <alignment horizontal="right" wrapText="1"/>
    </xf>
    <xf numFmtId="3" fontId="4" fillId="4" borderId="1" xfId="0" applyNumberFormat="1" applyFont="1" applyFill="1" applyBorder="1" applyAlignment="1">
      <alignment wrapText="1"/>
    </xf>
    <xf numFmtId="3" fontId="30" fillId="4" borderId="25" xfId="0" applyNumberFormat="1" applyFont="1" applyFill="1" applyBorder="1" applyAlignment="1">
      <alignment horizontal="right" wrapText="1"/>
    </xf>
    <xf numFmtId="3" fontId="30" fillId="4" borderId="25" xfId="0" applyNumberFormat="1" applyFont="1" applyFill="1" applyBorder="1" applyAlignment="1">
      <alignment wrapText="1"/>
    </xf>
    <xf numFmtId="3" fontId="4" fillId="4" borderId="25" xfId="0" applyNumberFormat="1" applyFont="1" applyFill="1" applyBorder="1" applyAlignment="1">
      <alignment horizontal="right" wrapText="1"/>
    </xf>
    <xf numFmtId="3" fontId="4" fillId="4" borderId="25" xfId="0" applyNumberFormat="1" applyFont="1" applyFill="1" applyBorder="1" applyAlignment="1">
      <alignment wrapText="1"/>
    </xf>
    <xf numFmtId="3" fontId="3" fillId="2" borderId="1" xfId="0" applyNumberFormat="1" applyFont="1" applyFill="1" applyBorder="1" applyAlignment="1">
      <alignment vertical="top"/>
    </xf>
    <xf numFmtId="3" fontId="3" fillId="2" borderId="25" xfId="0" applyNumberFormat="1" applyFont="1" applyFill="1" applyBorder="1" applyAlignment="1">
      <alignment horizontal="right" vertical="top"/>
    </xf>
    <xf numFmtId="3" fontId="3" fillId="2" borderId="1" xfId="0" applyNumberFormat="1" applyFont="1" applyFill="1" applyBorder="1" applyAlignment="1">
      <alignment horizontal="right" vertical="top"/>
    </xf>
    <xf numFmtId="3" fontId="4" fillId="0" borderId="5" xfId="0" applyNumberFormat="1" applyFont="1" applyFill="1" applyBorder="1" applyAlignment="1">
      <alignment horizontal="right"/>
    </xf>
    <xf numFmtId="3" fontId="30" fillId="3" borderId="1" xfId="0" applyNumberFormat="1" applyFont="1" applyFill="1" applyBorder="1" applyAlignment="1">
      <alignment horizontal="right" wrapText="1"/>
    </xf>
    <xf numFmtId="3" fontId="30" fillId="3" borderId="1" xfId="0" applyNumberFormat="1" applyFont="1" applyFill="1" applyBorder="1" applyAlignment="1">
      <alignment wrapText="1"/>
    </xf>
    <xf numFmtId="3" fontId="3" fillId="2" borderId="1" xfId="0" applyNumberFormat="1" applyFont="1" applyFill="1" applyBorder="1" applyAlignment="1">
      <alignment horizontal="right" wrapText="1"/>
    </xf>
    <xf numFmtId="3" fontId="3" fillId="2" borderId="1" xfId="0" applyNumberFormat="1" applyFont="1" applyFill="1" applyBorder="1" applyAlignment="1">
      <alignment wrapText="1"/>
    </xf>
    <xf numFmtId="1" fontId="26" fillId="3" borderId="5" xfId="0" applyNumberFormat="1" applyFont="1" applyFill="1" applyBorder="1" applyAlignment="1">
      <alignment horizontal="right" wrapText="1"/>
    </xf>
    <xf numFmtId="1" fontId="4" fillId="2" borderId="5" xfId="0" applyNumberFormat="1" applyFont="1" applyFill="1" applyBorder="1" applyAlignment="1">
      <alignment horizontal="right" wrapText="1"/>
    </xf>
    <xf numFmtId="0" fontId="14" fillId="0" borderId="1" xfId="0" quotePrefix="1" applyFont="1" applyFill="1" applyBorder="1"/>
    <xf numFmtId="0" fontId="3" fillId="0" borderId="0" xfId="0" applyFont="1" applyAlignment="1">
      <alignment horizontal="center"/>
    </xf>
    <xf numFmtId="0" fontId="27" fillId="0" borderId="0" xfId="0" applyFont="1" applyAlignment="1">
      <alignment horizontal="center"/>
    </xf>
    <xf numFmtId="0" fontId="28" fillId="0" borderId="0" xfId="0" quotePrefix="1" applyFont="1" applyAlignment="1">
      <alignment horizontal="center"/>
    </xf>
    <xf numFmtId="0" fontId="25" fillId="0" borderId="0" xfId="0" applyNumberFormat="1" applyFont="1" applyFill="1" applyBorder="1" applyAlignment="1">
      <alignment horizontal="center" vertical="top"/>
    </xf>
    <xf numFmtId="0" fontId="25" fillId="2" borderId="0" xfId="0" applyNumberFormat="1" applyFont="1" applyFill="1" applyBorder="1" applyAlignment="1">
      <alignment horizontal="center"/>
    </xf>
    <xf numFmtId="0" fontId="25" fillId="0" borderId="0" xfId="0" applyFont="1" applyAlignment="1">
      <alignment horizontal="center"/>
    </xf>
    <xf numFmtId="166" fontId="3" fillId="0" borderId="0" xfId="0" applyNumberFormat="1" applyFont="1" applyAlignment="1">
      <alignment horizontal="center"/>
    </xf>
    <xf numFmtId="0" fontId="27" fillId="5" borderId="0" xfId="0" applyFont="1" applyFill="1" applyAlignment="1">
      <alignment horizontal="center"/>
    </xf>
    <xf numFmtId="0" fontId="27" fillId="0" borderId="0" xfId="0" applyFont="1" applyAlignment="1">
      <alignment horizontal="center" wrapText="1"/>
    </xf>
    <xf numFmtId="0" fontId="28" fillId="5" borderId="0" xfId="0" quotePrefix="1" applyFont="1" applyFill="1" applyAlignment="1">
      <alignment horizontal="center"/>
    </xf>
    <xf numFmtId="3" fontId="3" fillId="0" borderId="13" xfId="0" applyNumberFormat="1" applyFont="1" applyFill="1" applyBorder="1" applyAlignment="1">
      <alignment horizontal="right" vertical="top"/>
    </xf>
    <xf numFmtId="3" fontId="30" fillId="3" borderId="4" xfId="0" applyNumberFormat="1" applyFont="1" applyFill="1" applyBorder="1" applyAlignment="1">
      <alignment horizontal="right" vertical="top"/>
    </xf>
    <xf numFmtId="3" fontId="3" fillId="2" borderId="7" xfId="0" applyNumberFormat="1" applyFont="1" applyFill="1" applyBorder="1" applyAlignment="1">
      <alignment horizontal="right" vertical="top"/>
    </xf>
    <xf numFmtId="49" fontId="3" fillId="2" borderId="0" xfId="0" applyNumberFormat="1" applyFont="1" applyFill="1" applyBorder="1" applyAlignment="1">
      <alignment horizontal="left" vertical="top" wrapText="1"/>
    </xf>
    <xf numFmtId="3" fontId="26" fillId="3" borderId="9" xfId="0" applyNumberFormat="1" applyFont="1" applyFill="1" applyBorder="1" applyAlignment="1">
      <alignment horizontal="right" vertical="top"/>
    </xf>
    <xf numFmtId="3" fontId="4" fillId="2" borderId="9" xfId="0" applyNumberFormat="1" applyFont="1" applyFill="1" applyBorder="1" applyAlignment="1">
      <alignment horizontal="right" vertical="top"/>
    </xf>
    <xf numFmtId="49" fontId="27" fillId="0" borderId="0" xfId="0" applyNumberFormat="1" applyFont="1" applyFill="1" applyBorder="1" applyAlignment="1">
      <alignment horizontal="left" vertical="top" wrapText="1"/>
    </xf>
    <xf numFmtId="3" fontId="30" fillId="3" borderId="15" xfId="0" applyNumberFormat="1" applyFont="1" applyFill="1" applyBorder="1" applyAlignment="1">
      <alignment horizontal="right" vertical="top"/>
    </xf>
    <xf numFmtId="3" fontId="3" fillId="0" borderId="12" xfId="0" applyNumberFormat="1" applyFont="1" applyFill="1" applyBorder="1" applyAlignment="1">
      <alignment horizontal="right" vertical="top"/>
    </xf>
    <xf numFmtId="3" fontId="30" fillId="3" borderId="3" xfId="0" applyNumberFormat="1" applyFont="1" applyFill="1" applyBorder="1" applyAlignment="1">
      <alignment horizontal="right" vertical="top"/>
    </xf>
    <xf numFmtId="14" fontId="26" fillId="3" borderId="1" xfId="0" applyNumberFormat="1" applyFont="1" applyFill="1" applyBorder="1" applyAlignment="1">
      <alignment horizontal="right" vertical="top"/>
    </xf>
    <xf numFmtId="14" fontId="4" fillId="0" borderId="1" xfId="0" applyNumberFormat="1" applyFont="1" applyFill="1" applyBorder="1" applyAlignment="1">
      <alignment horizontal="right" vertical="top"/>
    </xf>
    <xf numFmtId="14" fontId="26" fillId="3" borderId="0" xfId="0" applyNumberFormat="1" applyFont="1" applyFill="1" applyBorder="1" applyAlignment="1">
      <alignment horizontal="right" vertical="top"/>
    </xf>
    <xf numFmtId="14" fontId="4" fillId="0" borderId="0" xfId="0" applyNumberFormat="1" applyFont="1" applyFill="1" applyBorder="1" applyAlignment="1">
      <alignment horizontal="right" vertical="top"/>
    </xf>
    <xf numFmtId="49" fontId="27" fillId="0" borderId="0" xfId="0" applyNumberFormat="1" applyFont="1" applyFill="1" applyBorder="1" applyAlignment="1">
      <alignment horizontal="left" vertical="top"/>
    </xf>
    <xf numFmtId="0" fontId="42" fillId="2" borderId="0" xfId="0" applyFont="1" applyFill="1" applyAlignment="1">
      <alignment horizontal="left" vertical="top" wrapText="1"/>
    </xf>
    <xf numFmtId="1" fontId="26" fillId="3" borderId="1" xfId="0" applyNumberFormat="1" applyFont="1" applyFill="1" applyBorder="1" applyAlignment="1">
      <alignment horizontal="right" vertical="top"/>
    </xf>
    <xf numFmtId="1" fontId="4" fillId="0" borderId="1" xfId="0" applyNumberFormat="1" applyFont="1" applyFill="1" applyBorder="1" applyAlignment="1">
      <alignment horizontal="right" vertical="top"/>
    </xf>
    <xf numFmtId="0" fontId="14" fillId="0" borderId="11" xfId="0" quotePrefix="1" applyFont="1" applyBorder="1" applyAlignment="1">
      <alignment horizontal="left"/>
    </xf>
    <xf numFmtId="0" fontId="14" fillId="0" borderId="1" xfId="0" quotePrefix="1" applyFont="1" applyBorder="1" applyAlignment="1">
      <alignment horizontal="left"/>
    </xf>
    <xf numFmtId="49" fontId="4" fillId="0" borderId="0" xfId="0" applyNumberFormat="1" applyFont="1" applyFill="1" applyBorder="1" applyAlignment="1">
      <alignment horizontal="left" vertical="top" wrapText="1"/>
    </xf>
    <xf numFmtId="49" fontId="4" fillId="0" borderId="1" xfId="0" applyNumberFormat="1" applyFont="1" applyFill="1" applyBorder="1" applyAlignment="1">
      <alignment horizontal="left" vertical="top" wrapText="1"/>
    </xf>
    <xf numFmtId="3" fontId="30" fillId="3" borderId="25" xfId="0" applyNumberFormat="1" applyFont="1" applyFill="1" applyBorder="1" applyAlignment="1">
      <alignment horizontal="right" vertical="top"/>
    </xf>
    <xf numFmtId="3" fontId="3" fillId="2" borderId="1" xfId="0" applyNumberFormat="1" applyFont="1" applyFill="1" applyBorder="1" applyAlignment="1">
      <alignment horizontal="right" vertical="top"/>
    </xf>
    <xf numFmtId="3" fontId="30" fillId="3" borderId="1" xfId="0" applyNumberFormat="1" applyFont="1" applyFill="1" applyBorder="1" applyAlignment="1">
      <alignment horizontal="right" vertical="top"/>
    </xf>
    <xf numFmtId="3" fontId="3" fillId="0" borderId="25" xfId="0" applyNumberFormat="1" applyFont="1" applyFill="1" applyBorder="1" applyAlignment="1">
      <alignment horizontal="right" vertical="top"/>
    </xf>
    <xf numFmtId="3" fontId="30" fillId="3" borderId="9" xfId="0" applyNumberFormat="1" applyFont="1" applyFill="1" applyBorder="1" applyAlignment="1">
      <alignment horizontal="right" vertical="top"/>
    </xf>
    <xf numFmtId="3" fontId="3" fillId="2" borderId="9" xfId="0" applyNumberFormat="1" applyFont="1" applyFill="1" applyBorder="1" applyAlignment="1">
      <alignment horizontal="right" vertical="top"/>
    </xf>
    <xf numFmtId="49" fontId="30" fillId="3" borderId="0" xfId="0" applyNumberFormat="1" applyFont="1" applyFill="1" applyBorder="1" applyAlignment="1">
      <alignment horizontal="right" vertical="top"/>
    </xf>
    <xf numFmtId="49" fontId="3" fillId="0" borderId="0" xfId="0" applyNumberFormat="1" applyFont="1" applyFill="1" applyBorder="1" applyAlignment="1">
      <alignment horizontal="right" vertical="top"/>
    </xf>
    <xf numFmtId="3" fontId="3" fillId="0" borderId="1" xfId="0" applyNumberFormat="1" applyFont="1" applyFill="1" applyBorder="1" applyAlignment="1">
      <alignment horizontal="right" vertical="top"/>
    </xf>
    <xf numFmtId="0" fontId="4" fillId="0" borderId="1" xfId="0" applyNumberFormat="1" applyFont="1" applyFill="1" applyBorder="1" applyAlignment="1">
      <alignment horizontal="right" vertical="top"/>
    </xf>
    <xf numFmtId="0" fontId="3" fillId="0" borderId="0" xfId="0" quotePrefix="1" applyFont="1" applyAlignment="1">
      <alignment horizontal="left" wrapText="1"/>
    </xf>
    <xf numFmtId="0" fontId="3" fillId="0" borderId="0" xfId="0" applyFont="1" applyAlignment="1">
      <alignment horizontal="left" wrapText="1"/>
    </xf>
    <xf numFmtId="0" fontId="3" fillId="0" borderId="0" xfId="0" applyFont="1" applyAlignment="1">
      <alignment horizontal="left" vertical="top" wrapText="1"/>
    </xf>
    <xf numFmtId="164" fontId="26" fillId="3" borderId="1" xfId="0" applyNumberFormat="1" applyFont="1" applyFill="1" applyBorder="1" applyAlignment="1">
      <alignment horizontal="right" vertical="top"/>
    </xf>
    <xf numFmtId="3" fontId="26" fillId="3" borderId="9" xfId="0" applyNumberFormat="1" applyFont="1" applyFill="1" applyBorder="1" applyAlignment="1">
      <alignment horizontal="right" wrapText="1"/>
    </xf>
    <xf numFmtId="3" fontId="4" fillId="0" borderId="9" xfId="0" applyNumberFormat="1" applyFont="1" applyFill="1" applyBorder="1" applyAlignment="1">
      <alignment horizontal="right" vertical="top"/>
    </xf>
    <xf numFmtId="1" fontId="4" fillId="0" borderId="0" xfId="0" applyNumberFormat="1" applyFont="1" applyFill="1" applyBorder="1" applyAlignment="1">
      <alignment horizontal="right" vertical="top"/>
    </xf>
    <xf numFmtId="1" fontId="26" fillId="3" borderId="0" xfId="0" applyNumberFormat="1" applyFont="1" applyFill="1" applyBorder="1" applyAlignment="1">
      <alignment horizontal="right" vertical="top"/>
    </xf>
    <xf numFmtId="0" fontId="3" fillId="4" borderId="0" xfId="0" quotePrefix="1" applyFont="1" applyFill="1" applyAlignment="1">
      <alignment horizontal="left" vertical="top" wrapText="1"/>
    </xf>
    <xf numFmtId="0" fontId="3" fillId="4" borderId="0" xfId="0" applyFont="1" applyFill="1" applyAlignment="1">
      <alignment horizontal="left" vertical="top" wrapText="1"/>
    </xf>
    <xf numFmtId="49" fontId="3" fillId="4" borderId="0" xfId="0" applyNumberFormat="1" applyFont="1" applyFill="1" applyBorder="1" applyAlignment="1">
      <alignment horizontal="left" vertical="top" wrapText="1"/>
    </xf>
    <xf numFmtId="0" fontId="27" fillId="4" borderId="0" xfId="0" quotePrefix="1" applyFont="1" applyFill="1" applyAlignment="1">
      <alignment horizontal="left" vertical="top" wrapText="1"/>
    </xf>
    <xf numFmtId="0" fontId="27" fillId="4" borderId="0" xfId="0" applyFont="1" applyFill="1" applyAlignment="1">
      <alignment horizontal="left" vertical="top" wrapText="1"/>
    </xf>
    <xf numFmtId="0" fontId="2" fillId="4" borderId="0" xfId="0" applyFont="1" applyFill="1" applyAlignment="1">
      <alignment horizontal="center" vertical="top" wrapText="1"/>
    </xf>
    <xf numFmtId="14" fontId="26" fillId="4" borderId="0" xfId="0" applyNumberFormat="1" applyFont="1" applyFill="1" applyBorder="1" applyAlignment="1">
      <alignment horizontal="center" vertical="top"/>
    </xf>
    <xf numFmtId="14" fontId="4" fillId="4" borderId="0" xfId="0" applyNumberFormat="1" applyFont="1" applyFill="1" applyBorder="1" applyAlignment="1">
      <alignment horizontal="center" vertical="top"/>
    </xf>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18</xdr:row>
      <xdr:rowOff>152400</xdr:rowOff>
    </xdr:from>
    <xdr:to>
      <xdr:col>2</xdr:col>
      <xdr:colOff>153988</xdr:colOff>
      <xdr:row>23</xdr:row>
      <xdr:rowOff>25400</xdr:rowOff>
    </xdr:to>
    <xdr:pic>
      <xdr:nvPicPr>
        <xdr:cNvPr id="2" name="Bild 2" descr="Logo_RGB_farbe.jp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29987" r="5884" b="19345"/>
        <a:stretch>
          <a:fillRect/>
        </a:stretch>
      </xdr:blipFill>
      <xdr:spPr bwMode="auto">
        <a:xfrm>
          <a:off x="0" y="3390900"/>
          <a:ext cx="2592388" cy="635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400049</xdr:colOff>
      <xdr:row>46</xdr:row>
      <xdr:rowOff>161925</xdr:rowOff>
    </xdr:from>
    <xdr:to>
      <xdr:col>6</xdr:col>
      <xdr:colOff>47624</xdr:colOff>
      <xdr:row>54</xdr:row>
      <xdr:rowOff>9525</xdr:rowOff>
    </xdr:to>
    <xdr:sp macro="" textlink="">
      <xdr:nvSpPr>
        <xdr:cNvPr id="2" name="Textfeld 1"/>
        <xdr:cNvSpPr txBox="1"/>
      </xdr:nvSpPr>
      <xdr:spPr>
        <a:xfrm>
          <a:off x="400049" y="9525000"/>
          <a:ext cx="7267575" cy="1447800"/>
        </a:xfrm>
        <a:prstGeom prst="rect">
          <a:avLst/>
        </a:prstGeom>
        <a:solidFill>
          <a:schemeClr val="accent3">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de-CH" sz="900" b="1" i="0" u="sng" strike="noStrike">
              <a:solidFill>
                <a:schemeClr val="dk1"/>
              </a:solidFill>
              <a:effectLst/>
              <a:latin typeface="Arial" pitchFamily="34" charset="0"/>
              <a:ea typeface="+mn-ea"/>
              <a:cs typeface="Arial" pitchFamily="34" charset="0"/>
            </a:rPr>
            <a:t>Observations générales</a:t>
          </a:r>
          <a:r>
            <a:rPr lang="de-CH" sz="900" b="0" i="0" u="none" strike="noStrike">
              <a:solidFill>
                <a:schemeClr val="dk1"/>
              </a:solidFill>
              <a:effectLst/>
              <a:latin typeface="Arial" pitchFamily="34" charset="0"/>
              <a:ea typeface="+mn-ea"/>
              <a:cs typeface="Arial" pitchFamily="34" charset="0"/>
            </a:rPr>
            <a:t/>
          </a:r>
          <a:br>
            <a:rPr lang="de-CH" sz="900" b="0" i="0" u="none" strike="noStrike">
              <a:solidFill>
                <a:schemeClr val="dk1"/>
              </a:solidFill>
              <a:effectLst/>
              <a:latin typeface="Arial" pitchFamily="34" charset="0"/>
              <a:ea typeface="+mn-ea"/>
              <a:cs typeface="Arial" pitchFamily="34" charset="0"/>
            </a:rPr>
          </a:br>
          <a:r>
            <a:rPr lang="de-CH" sz="900" b="0" i="0" u="none" strike="noStrike">
              <a:solidFill>
                <a:schemeClr val="dk1"/>
              </a:solidFill>
              <a:effectLst/>
              <a:latin typeface="Arial" pitchFamily="34" charset="0"/>
              <a:ea typeface="+mn-ea"/>
              <a:cs typeface="Arial" pitchFamily="34" charset="0"/>
            </a:rPr>
            <a:t>Selon l'Art.959 a § 4 du CO,  les créances et les obligations envers des participants et organes directs ou indirects ainsi que vis-à-vis d'entreprises dans lesquelles il y a une participation directe ou indirecte, peuvent être inscrites également directement et séparément au bilan.</a:t>
          </a:r>
          <a:r>
            <a:rPr lang="de-CH" sz="900">
              <a:latin typeface="Arial" pitchFamily="34" charset="0"/>
              <a:cs typeface="Arial" pitchFamily="34" charset="0"/>
            </a:rPr>
            <a:t> </a:t>
          </a:r>
        </a:p>
      </xdr:txBody>
    </xdr:sp>
    <xdr:clientData/>
  </xdr:twoCellAnchor>
  <xdr:twoCellAnchor>
    <xdr:from>
      <xdr:col>6</xdr:col>
      <xdr:colOff>209550</xdr:colOff>
      <xdr:row>29</xdr:row>
      <xdr:rowOff>28575</xdr:rowOff>
    </xdr:from>
    <xdr:to>
      <xdr:col>6</xdr:col>
      <xdr:colOff>209551</xdr:colOff>
      <xdr:row>36</xdr:row>
      <xdr:rowOff>28575</xdr:rowOff>
    </xdr:to>
    <xdr:cxnSp macro="">
      <xdr:nvCxnSpPr>
        <xdr:cNvPr id="3" name="Gerade Verbindung 2"/>
        <xdr:cNvCxnSpPr/>
      </xdr:nvCxnSpPr>
      <xdr:spPr>
        <a:xfrm flipH="1">
          <a:off x="7829550" y="5838825"/>
          <a:ext cx="1" cy="1400175"/>
        </a:xfrm>
        <a:prstGeom prst="line">
          <a:avLst/>
        </a:prstGeom>
        <a:ln>
          <a:tailEnd type="ova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228600</xdr:colOff>
      <xdr:row>40</xdr:row>
      <xdr:rowOff>38100</xdr:rowOff>
    </xdr:from>
    <xdr:to>
      <xdr:col>6</xdr:col>
      <xdr:colOff>228603</xdr:colOff>
      <xdr:row>46</xdr:row>
      <xdr:rowOff>85725</xdr:rowOff>
    </xdr:to>
    <xdr:cxnSp macro="">
      <xdr:nvCxnSpPr>
        <xdr:cNvPr id="5" name="Gerade Verbindung 4"/>
        <xdr:cNvCxnSpPr/>
      </xdr:nvCxnSpPr>
      <xdr:spPr>
        <a:xfrm flipH="1">
          <a:off x="7848600" y="8048625"/>
          <a:ext cx="3" cy="1247775"/>
        </a:xfrm>
        <a:prstGeom prst="line">
          <a:avLst/>
        </a:prstGeom>
        <a:ln>
          <a:tailEnd type="ova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552450</xdr:colOff>
      <xdr:row>46</xdr:row>
      <xdr:rowOff>0</xdr:rowOff>
    </xdr:from>
    <xdr:to>
      <xdr:col>8</xdr:col>
      <xdr:colOff>19050</xdr:colOff>
      <xdr:row>63</xdr:row>
      <xdr:rowOff>9525</xdr:rowOff>
    </xdr:to>
    <xdr:sp macro="" textlink="">
      <xdr:nvSpPr>
        <xdr:cNvPr id="2" name="Textfeld 1"/>
        <xdr:cNvSpPr txBox="1"/>
      </xdr:nvSpPr>
      <xdr:spPr>
        <a:xfrm>
          <a:off x="552450" y="9391650"/>
          <a:ext cx="7143750" cy="3409950"/>
        </a:xfrm>
        <a:prstGeom prst="rect">
          <a:avLst/>
        </a:prstGeom>
        <a:solidFill>
          <a:schemeClr val="accent3">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200"/>
            </a:lnSpc>
          </a:pPr>
          <a:r>
            <a:rPr lang="de-CH" sz="900" b="1" i="0" u="sng" strike="noStrike">
              <a:solidFill>
                <a:schemeClr val="dk1"/>
              </a:solidFill>
              <a:effectLst/>
              <a:latin typeface="Arial" pitchFamily="34" charset="0"/>
              <a:ea typeface="+mn-ea"/>
              <a:cs typeface="Arial" pitchFamily="34" charset="0"/>
            </a:rPr>
            <a:t>Notes de bas de page :</a:t>
          </a:r>
          <a:br>
            <a:rPr lang="de-CH" sz="900" b="1" i="0" u="sng" strike="noStrike">
              <a:solidFill>
                <a:schemeClr val="dk1"/>
              </a:solidFill>
              <a:effectLst/>
              <a:latin typeface="Arial" pitchFamily="34" charset="0"/>
              <a:ea typeface="+mn-ea"/>
              <a:cs typeface="Arial" pitchFamily="34" charset="0"/>
            </a:rPr>
          </a:br>
          <a:r>
            <a:rPr lang="de-CH" sz="900" b="0" i="0" u="none" strike="noStrike">
              <a:solidFill>
                <a:schemeClr val="dk1"/>
              </a:solidFill>
              <a:effectLst/>
              <a:latin typeface="Arial" pitchFamily="34" charset="0"/>
              <a:ea typeface="+mn-ea"/>
              <a:cs typeface="Arial" pitchFamily="34" charset="0"/>
            </a:rPr>
            <a:t>26) Inchangé par rapport à l'ancienne réglementation, il faut décider au cas par cas, en vertu des nouvelles dispositions, si une dissolution nette des réserves latentes doit être considérée comme essentielle. Ainsi, à ce point, on a délibérément omis d'affecter les valeurs de seuil relatives (par exemple concernant le revenu net).</a:t>
          </a:r>
          <a:br>
            <a:rPr lang="de-CH" sz="900" b="0" i="0" u="none" strike="noStrike">
              <a:solidFill>
                <a:schemeClr val="dk1"/>
              </a:solidFill>
              <a:effectLst/>
              <a:latin typeface="Arial" pitchFamily="34" charset="0"/>
              <a:ea typeface="+mn-ea"/>
              <a:cs typeface="Arial" pitchFamily="34" charset="0"/>
            </a:rPr>
          </a:br>
          <a:r>
            <a:rPr lang="de-CH" sz="900" b="0" i="0" u="none" strike="noStrike">
              <a:solidFill>
                <a:schemeClr val="dk1"/>
              </a:solidFill>
              <a:effectLst/>
              <a:latin typeface="Arial" pitchFamily="34" charset="0"/>
              <a:ea typeface="+mn-ea"/>
              <a:cs typeface="Arial" pitchFamily="34" charset="0"/>
            </a:rPr>
            <a:t>27) Parce que le texte de loi ne précise pas nettement si la déclaration des droits ou des fonds de réserve distribués au cours de l'exercice  doit être comptabilisée à la fin de l'exercice. Nous interprétons cela comme signifiant qu'il s'agit des fonds de réserve. De plus, la méthode d'analyse n'est pas prescrite. Nous recommandons d'indiquer la base d'analyse choisie.</a:t>
          </a:r>
          <a:br>
            <a:rPr lang="de-CH" sz="900" b="0" i="0" u="none" strike="noStrike">
              <a:solidFill>
                <a:schemeClr val="dk1"/>
              </a:solidFill>
              <a:effectLst/>
              <a:latin typeface="Arial" pitchFamily="34" charset="0"/>
              <a:ea typeface="+mn-ea"/>
              <a:cs typeface="Arial" pitchFamily="34" charset="0"/>
            </a:rPr>
          </a:br>
          <a:r>
            <a:rPr lang="de-CH" sz="900" b="0" i="0" u="none" strike="noStrike">
              <a:solidFill>
                <a:schemeClr val="dk1"/>
              </a:solidFill>
              <a:effectLst/>
              <a:latin typeface="Arial" pitchFamily="34" charset="0"/>
              <a:ea typeface="+mn-ea"/>
              <a:cs typeface="Arial" pitchFamily="34" charset="0"/>
            </a:rPr>
            <a:t>28) La loi exige la publication générale des dettes sur crédit-bail d'une durée résiduelle &gt; 1 an. Toutefois, à notre avis, la publication  des dettes sur crédit-bail déjà comptabilisées n'a aucun sens. C'est pourquoi, ne sont précisés dans ce modèle de comptes annuels que ceux qui ne sont pas publiés dans le bilan.</a:t>
          </a:r>
          <a:r>
            <a:rPr lang="de-CH" sz="900">
              <a:latin typeface="Arial" pitchFamily="34" charset="0"/>
              <a:cs typeface="Arial" pitchFamily="34" charset="0"/>
            </a:rPr>
            <a:t> </a:t>
          </a:r>
          <a:r>
            <a:rPr lang="de-CH" sz="900" baseline="0">
              <a:latin typeface="Arial" pitchFamily="34" charset="0"/>
              <a:cs typeface="Arial" pitchFamily="34" charset="0"/>
            </a:rPr>
            <a:t/>
          </a:r>
          <a:br>
            <a:rPr lang="de-CH" sz="900" baseline="0">
              <a:latin typeface="Arial" pitchFamily="34" charset="0"/>
              <a:cs typeface="Arial" pitchFamily="34" charset="0"/>
            </a:rPr>
          </a:br>
          <a:endParaRPr lang="de-CH" sz="900" baseline="0">
            <a:latin typeface="Arial" pitchFamily="34" charset="0"/>
            <a:cs typeface="Arial" pitchFamily="34" charset="0"/>
          </a:endParaRPr>
        </a:p>
      </xdr:txBody>
    </xdr:sp>
    <xdr:clientData/>
  </xdr:twoCellAnchor>
  <xdr:twoCellAnchor>
    <xdr:from>
      <xdr:col>0</xdr:col>
      <xdr:colOff>352425</xdr:colOff>
      <xdr:row>16</xdr:row>
      <xdr:rowOff>104775</xdr:rowOff>
    </xdr:from>
    <xdr:to>
      <xdr:col>0</xdr:col>
      <xdr:colOff>352426</xdr:colOff>
      <xdr:row>20</xdr:row>
      <xdr:rowOff>38100</xdr:rowOff>
    </xdr:to>
    <xdr:cxnSp macro="">
      <xdr:nvCxnSpPr>
        <xdr:cNvPr id="3" name="Gerade Verbindung 2"/>
        <xdr:cNvCxnSpPr/>
      </xdr:nvCxnSpPr>
      <xdr:spPr>
        <a:xfrm flipH="1">
          <a:off x="352425" y="13554075"/>
          <a:ext cx="1" cy="657225"/>
        </a:xfrm>
        <a:prstGeom prst="line">
          <a:avLst/>
        </a:prstGeom>
        <a:ln>
          <a:tailEnd type="ova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352425</xdr:colOff>
      <xdr:row>68</xdr:row>
      <xdr:rowOff>19050</xdr:rowOff>
    </xdr:from>
    <xdr:to>
      <xdr:col>0</xdr:col>
      <xdr:colOff>352426</xdr:colOff>
      <xdr:row>71</xdr:row>
      <xdr:rowOff>76200</xdr:rowOff>
    </xdr:to>
    <xdr:cxnSp macro="">
      <xdr:nvCxnSpPr>
        <xdr:cNvPr id="5" name="Gerade Verbindung 4"/>
        <xdr:cNvCxnSpPr/>
      </xdr:nvCxnSpPr>
      <xdr:spPr>
        <a:xfrm flipH="1">
          <a:off x="352425" y="13554075"/>
          <a:ext cx="1" cy="657225"/>
        </a:xfrm>
        <a:prstGeom prst="line">
          <a:avLst/>
        </a:prstGeom>
        <a:ln>
          <a:tailEnd type="ova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219075</xdr:colOff>
      <xdr:row>26</xdr:row>
      <xdr:rowOff>19050</xdr:rowOff>
    </xdr:from>
    <xdr:to>
      <xdr:col>8</xdr:col>
      <xdr:colOff>219077</xdr:colOff>
      <xdr:row>29</xdr:row>
      <xdr:rowOff>76200</xdr:rowOff>
    </xdr:to>
    <xdr:cxnSp macro="">
      <xdr:nvCxnSpPr>
        <xdr:cNvPr id="6" name="Gerade Verbindung 5"/>
        <xdr:cNvCxnSpPr/>
      </xdr:nvCxnSpPr>
      <xdr:spPr>
        <a:xfrm flipH="1">
          <a:off x="7896225" y="5438775"/>
          <a:ext cx="2" cy="600075"/>
        </a:xfrm>
        <a:prstGeom prst="line">
          <a:avLst/>
        </a:prstGeom>
        <a:ln>
          <a:tailEnd type="ova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200027</xdr:colOff>
      <xdr:row>32</xdr:row>
      <xdr:rowOff>19050</xdr:rowOff>
    </xdr:from>
    <xdr:to>
      <xdr:col>8</xdr:col>
      <xdr:colOff>209550</xdr:colOff>
      <xdr:row>36</xdr:row>
      <xdr:rowOff>9525</xdr:rowOff>
    </xdr:to>
    <xdr:cxnSp macro="">
      <xdr:nvCxnSpPr>
        <xdr:cNvPr id="8" name="Gerade Verbindung 7"/>
        <xdr:cNvCxnSpPr/>
      </xdr:nvCxnSpPr>
      <xdr:spPr>
        <a:xfrm>
          <a:off x="7877177" y="6524625"/>
          <a:ext cx="9523" cy="714375"/>
        </a:xfrm>
        <a:prstGeom prst="line">
          <a:avLst/>
        </a:prstGeom>
        <a:ln>
          <a:tailEnd type="ova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333377</xdr:colOff>
      <xdr:row>91</xdr:row>
      <xdr:rowOff>28575</xdr:rowOff>
    </xdr:from>
    <xdr:to>
      <xdr:col>0</xdr:col>
      <xdr:colOff>342900</xdr:colOff>
      <xdr:row>92</xdr:row>
      <xdr:rowOff>28575</xdr:rowOff>
    </xdr:to>
    <xdr:cxnSp macro="">
      <xdr:nvCxnSpPr>
        <xdr:cNvPr id="9" name="Gerade Verbindung 8"/>
        <xdr:cNvCxnSpPr/>
      </xdr:nvCxnSpPr>
      <xdr:spPr>
        <a:xfrm>
          <a:off x="333377" y="18526125"/>
          <a:ext cx="9523" cy="200025"/>
        </a:xfrm>
        <a:prstGeom prst="line">
          <a:avLst/>
        </a:prstGeom>
        <a:ln>
          <a:tailEnd type="ova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314325</xdr:colOff>
      <xdr:row>23</xdr:row>
      <xdr:rowOff>38100</xdr:rowOff>
    </xdr:from>
    <xdr:to>
      <xdr:col>0</xdr:col>
      <xdr:colOff>323850</xdr:colOff>
      <xdr:row>35</xdr:row>
      <xdr:rowOff>104775</xdr:rowOff>
    </xdr:to>
    <xdr:cxnSp macro="">
      <xdr:nvCxnSpPr>
        <xdr:cNvPr id="10" name="Gerade Verbindung 9"/>
        <xdr:cNvCxnSpPr/>
      </xdr:nvCxnSpPr>
      <xdr:spPr>
        <a:xfrm>
          <a:off x="314325" y="4543425"/>
          <a:ext cx="9525" cy="2609850"/>
        </a:xfrm>
        <a:prstGeom prst="line">
          <a:avLst/>
        </a:prstGeom>
        <a:ln>
          <a:tailEnd type="ova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552450</xdr:colOff>
      <xdr:row>37</xdr:row>
      <xdr:rowOff>19050</xdr:rowOff>
    </xdr:from>
    <xdr:to>
      <xdr:col>8</xdr:col>
      <xdr:colOff>19050</xdr:colOff>
      <xdr:row>41</xdr:row>
      <xdr:rowOff>76200</xdr:rowOff>
    </xdr:to>
    <xdr:sp macro="" textlink="">
      <xdr:nvSpPr>
        <xdr:cNvPr id="2" name="Textfeld 1"/>
        <xdr:cNvSpPr txBox="1"/>
      </xdr:nvSpPr>
      <xdr:spPr>
        <a:xfrm>
          <a:off x="552450" y="8953500"/>
          <a:ext cx="7143750" cy="857250"/>
        </a:xfrm>
        <a:prstGeom prst="rect">
          <a:avLst/>
        </a:prstGeom>
        <a:solidFill>
          <a:schemeClr val="accent3">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200"/>
            </a:lnSpc>
          </a:pPr>
          <a:r>
            <a:rPr lang="de-CH" sz="900" b="1" i="0" u="sng" strike="noStrike">
              <a:solidFill>
                <a:schemeClr val="dk1"/>
              </a:solidFill>
              <a:effectLst/>
              <a:latin typeface="Arial" pitchFamily="34" charset="0"/>
              <a:ea typeface="+mn-ea"/>
              <a:cs typeface="Arial" pitchFamily="34" charset="0"/>
            </a:rPr>
            <a:t>Notes de bas de page</a:t>
          </a:r>
          <a:br>
            <a:rPr lang="de-CH" sz="900" b="1" i="0" u="sng" strike="noStrike">
              <a:solidFill>
                <a:schemeClr val="dk1"/>
              </a:solidFill>
              <a:effectLst/>
              <a:latin typeface="Arial" pitchFamily="34" charset="0"/>
              <a:ea typeface="+mn-ea"/>
              <a:cs typeface="Arial" pitchFamily="34" charset="0"/>
            </a:rPr>
          </a:br>
          <a:r>
            <a:rPr lang="de-CH" sz="900" b="0" i="0" u="none" strike="noStrike">
              <a:solidFill>
                <a:schemeClr val="dk1"/>
              </a:solidFill>
              <a:effectLst/>
              <a:latin typeface="Arial" pitchFamily="34" charset="0"/>
              <a:ea typeface="+mn-ea"/>
              <a:cs typeface="Arial" pitchFamily="34" charset="0"/>
            </a:rPr>
            <a:t>29) Projet de formulation standard en l'absence d'importantes obligations éventuelles connues qui devraient être mentionnées séparément dans ce cas (si connues aussi en indiquant l'importance éventuelle du montant).</a:t>
          </a:r>
          <a:br>
            <a:rPr lang="de-CH" sz="900" b="0" i="0" u="none" strike="noStrike">
              <a:solidFill>
                <a:schemeClr val="dk1"/>
              </a:solidFill>
              <a:effectLst/>
              <a:latin typeface="Arial" pitchFamily="34" charset="0"/>
              <a:ea typeface="+mn-ea"/>
              <a:cs typeface="Arial" pitchFamily="34" charset="0"/>
            </a:rPr>
          </a:br>
          <a:r>
            <a:rPr lang="de-CH" sz="900" b="0" i="0" u="none" strike="noStrike">
              <a:solidFill>
                <a:schemeClr val="dk1"/>
              </a:solidFill>
              <a:effectLst/>
              <a:latin typeface="Arial" pitchFamily="34" charset="0"/>
              <a:ea typeface="+mn-ea"/>
              <a:cs typeface="Arial" pitchFamily="34" charset="0"/>
            </a:rPr>
            <a:t>30) Conformément à la loi, il y avait juste une déclaration à faire pour savoir si le nombre d'emplois à temps plein n'était pas supérieur à 10, supérieur à 50 ou supérieur à 250. Spécifier directement le nombre exact nous semble plus approprié.</a:t>
          </a:r>
          <a:r>
            <a:rPr lang="de-CH" sz="900">
              <a:latin typeface="Arial" pitchFamily="34" charset="0"/>
              <a:cs typeface="Arial" pitchFamily="34" charset="0"/>
            </a:rPr>
            <a:t> </a:t>
          </a:r>
          <a:r>
            <a:rPr lang="de-CH" sz="900" baseline="0">
              <a:solidFill>
                <a:sysClr val="windowText" lastClr="000000"/>
              </a:solidFill>
              <a:latin typeface="Arial" pitchFamily="34" charset="0"/>
              <a:cs typeface="Arial" pitchFamily="34" charset="0"/>
            </a:rPr>
            <a:t/>
          </a:r>
          <a:br>
            <a:rPr lang="de-CH" sz="900" baseline="0">
              <a:solidFill>
                <a:sysClr val="windowText" lastClr="000000"/>
              </a:solidFill>
              <a:latin typeface="Arial" pitchFamily="34" charset="0"/>
              <a:cs typeface="Arial" pitchFamily="34" charset="0"/>
            </a:rPr>
          </a:br>
          <a:endParaRPr lang="de-CH" sz="900" baseline="0">
            <a:solidFill>
              <a:sysClr val="windowText" lastClr="000000"/>
            </a:solidFill>
            <a:latin typeface="Arial" pitchFamily="34" charset="0"/>
            <a:cs typeface="Arial" pitchFamily="34" charset="0"/>
          </a:endParaRPr>
        </a:p>
      </xdr:txBody>
    </xdr:sp>
    <xdr:clientData/>
  </xdr:twoCellAnchor>
  <xdr:twoCellAnchor>
    <xdr:from>
      <xdr:col>0</xdr:col>
      <xdr:colOff>180975</xdr:colOff>
      <xdr:row>24</xdr:row>
      <xdr:rowOff>28575</xdr:rowOff>
    </xdr:from>
    <xdr:to>
      <xdr:col>0</xdr:col>
      <xdr:colOff>190500</xdr:colOff>
      <xdr:row>36</xdr:row>
      <xdr:rowOff>38100</xdr:rowOff>
    </xdr:to>
    <xdr:cxnSp macro="">
      <xdr:nvCxnSpPr>
        <xdr:cNvPr id="3" name="Gerade Verbindung 2"/>
        <xdr:cNvCxnSpPr/>
      </xdr:nvCxnSpPr>
      <xdr:spPr>
        <a:xfrm flipH="1">
          <a:off x="180975" y="666750"/>
          <a:ext cx="9525" cy="2133600"/>
        </a:xfrm>
        <a:prstGeom prst="line">
          <a:avLst/>
        </a:prstGeom>
        <a:ln>
          <a:tailEnd type="ova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209550</xdr:colOff>
      <xdr:row>24</xdr:row>
      <xdr:rowOff>9525</xdr:rowOff>
    </xdr:from>
    <xdr:to>
      <xdr:col>8</xdr:col>
      <xdr:colOff>219075</xdr:colOff>
      <xdr:row>36</xdr:row>
      <xdr:rowOff>19050</xdr:rowOff>
    </xdr:to>
    <xdr:cxnSp macro="">
      <xdr:nvCxnSpPr>
        <xdr:cNvPr id="4" name="Gerade Verbindung 3"/>
        <xdr:cNvCxnSpPr/>
      </xdr:nvCxnSpPr>
      <xdr:spPr>
        <a:xfrm flipH="1">
          <a:off x="7886700" y="5848350"/>
          <a:ext cx="9525" cy="2867025"/>
        </a:xfrm>
        <a:prstGeom prst="line">
          <a:avLst/>
        </a:prstGeom>
        <a:ln>
          <a:tailEnd type="ova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571500</xdr:colOff>
      <xdr:row>41</xdr:row>
      <xdr:rowOff>28575</xdr:rowOff>
    </xdr:from>
    <xdr:to>
      <xdr:col>8</xdr:col>
      <xdr:colOff>228600</xdr:colOff>
      <xdr:row>46</xdr:row>
      <xdr:rowOff>152400</xdr:rowOff>
    </xdr:to>
    <xdr:sp macro="" textlink="">
      <xdr:nvSpPr>
        <xdr:cNvPr id="6" name="Textfeld 5"/>
        <xdr:cNvSpPr txBox="1"/>
      </xdr:nvSpPr>
      <xdr:spPr>
        <a:xfrm>
          <a:off x="571500" y="9763125"/>
          <a:ext cx="7334250" cy="1123950"/>
        </a:xfrm>
        <a:prstGeom prst="rect">
          <a:avLst/>
        </a:prstGeom>
        <a:solidFill>
          <a:schemeClr val="accent2">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de-CH" sz="900" b="0" i="0" u="none" strike="noStrike">
              <a:solidFill>
                <a:schemeClr val="dk1"/>
              </a:solidFill>
              <a:effectLst/>
              <a:latin typeface="Arial" pitchFamily="34" charset="0"/>
              <a:ea typeface="+mn-ea"/>
              <a:cs typeface="Arial" pitchFamily="34" charset="0"/>
            </a:rPr>
            <a:t>31) Ces indications en annexe ne sont exigées que des grandes entreprises</a:t>
          </a:r>
          <a:r>
            <a:rPr lang="de-CH" sz="900">
              <a:latin typeface="Arial" pitchFamily="34" charset="0"/>
              <a:cs typeface="Arial" pitchFamily="34" charset="0"/>
            </a:rPr>
            <a:t> </a:t>
          </a:r>
          <a:endParaRPr lang="de-CH" sz="900" baseline="0">
            <a:latin typeface="Arial" pitchFamily="34" charset="0"/>
            <a:cs typeface="Arial" pitchFamily="34" charset="0"/>
          </a:endParaRPr>
        </a:p>
        <a:p>
          <a:endParaRPr lang="de-CH" sz="1100"/>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xdr:col>
      <xdr:colOff>0</xdr:colOff>
      <xdr:row>20</xdr:row>
      <xdr:rowOff>133349</xdr:rowOff>
    </xdr:from>
    <xdr:to>
      <xdr:col>6</xdr:col>
      <xdr:colOff>104775</xdr:colOff>
      <xdr:row>33</xdr:row>
      <xdr:rowOff>66675</xdr:rowOff>
    </xdr:to>
    <xdr:sp macro="" textlink="">
      <xdr:nvSpPr>
        <xdr:cNvPr id="2" name="Textfeld 1"/>
        <xdr:cNvSpPr txBox="1"/>
      </xdr:nvSpPr>
      <xdr:spPr>
        <a:xfrm>
          <a:off x="485775" y="3781424"/>
          <a:ext cx="7029450" cy="1914526"/>
        </a:xfrm>
        <a:prstGeom prst="rect">
          <a:avLst/>
        </a:prstGeom>
        <a:solidFill>
          <a:schemeClr val="accent2">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200"/>
            </a:lnSpc>
          </a:pPr>
          <a:r>
            <a:rPr lang="de-CH" sz="900" b="1" i="0" u="sng" strike="noStrike">
              <a:solidFill>
                <a:schemeClr val="dk1"/>
              </a:solidFill>
              <a:effectLst/>
              <a:latin typeface="Arial" pitchFamily="34" charset="0"/>
              <a:ea typeface="+mn-ea"/>
              <a:cs typeface="Arial" pitchFamily="34" charset="0"/>
            </a:rPr>
            <a:t>Observations générales</a:t>
          </a:r>
          <a:br>
            <a:rPr lang="de-CH" sz="900" b="1" i="0" u="sng" strike="noStrike">
              <a:solidFill>
                <a:schemeClr val="dk1"/>
              </a:solidFill>
              <a:effectLst/>
              <a:latin typeface="Arial" pitchFamily="34" charset="0"/>
              <a:ea typeface="+mn-ea"/>
              <a:cs typeface="Arial" pitchFamily="34" charset="0"/>
            </a:rPr>
          </a:br>
          <a:r>
            <a:rPr lang="de-CH" sz="900" b="0" i="0" u="none" strike="noStrike">
              <a:solidFill>
                <a:schemeClr val="dk1"/>
              </a:solidFill>
              <a:effectLst/>
              <a:latin typeface="Arial" pitchFamily="34" charset="0"/>
              <a:ea typeface="+mn-ea"/>
              <a:cs typeface="Arial" pitchFamily="34" charset="0"/>
            </a:rPr>
            <a:t>Un rapport annuel n'est exigé que des grandes entreprises. Selon l'annonce du Conseil fédéral du 21 décembre 2007, la présentation se fait en tenant compte des points qui ne sont pas imprimés dans les comptes annuels : "En premier lieu, le rapport d'activité ne doit pas seulement indiquer des chiffres, mais donner des informations explicatives sur  les principaux facteurs d'influence pour  le développement de la marche des affaires ainsi que sur les indicateurs du développement économique futur ; en outre, il faut généralement faire une évaluation de l'avenir de l'entreprise."</a:t>
          </a:r>
          <a:br>
            <a:rPr lang="de-CH" sz="900" b="0" i="0" u="none" strike="noStrike">
              <a:solidFill>
                <a:schemeClr val="dk1"/>
              </a:solidFill>
              <a:effectLst/>
              <a:latin typeface="Arial" pitchFamily="34" charset="0"/>
              <a:ea typeface="+mn-ea"/>
              <a:cs typeface="Arial" pitchFamily="34" charset="0"/>
            </a:rPr>
          </a:br>
          <a:r>
            <a:rPr lang="de-CH" sz="900" b="0" i="0" u="none" strike="noStrike">
              <a:solidFill>
                <a:schemeClr val="dk1"/>
              </a:solidFill>
              <a:effectLst/>
              <a:latin typeface="Arial" pitchFamily="34" charset="0"/>
              <a:ea typeface="+mn-ea"/>
              <a:cs typeface="Arial" pitchFamily="34" charset="0"/>
            </a:rPr>
            <a:t/>
          </a:r>
          <a:br>
            <a:rPr lang="de-CH" sz="900" b="0" i="0" u="none" strike="noStrike">
              <a:solidFill>
                <a:schemeClr val="dk1"/>
              </a:solidFill>
              <a:effectLst/>
              <a:latin typeface="Arial" pitchFamily="34" charset="0"/>
              <a:ea typeface="+mn-ea"/>
              <a:cs typeface="Arial" pitchFamily="34" charset="0"/>
            </a:rPr>
          </a:br>
          <a:r>
            <a:rPr lang="de-CH" sz="900" b="0" i="0" u="none" strike="noStrike">
              <a:solidFill>
                <a:schemeClr val="dk1"/>
              </a:solidFill>
              <a:effectLst/>
              <a:latin typeface="Arial" pitchFamily="34" charset="0"/>
              <a:ea typeface="+mn-ea"/>
              <a:cs typeface="Arial" pitchFamily="34" charset="0"/>
            </a:rPr>
            <a:t>Le rapport d'activité peut varier énormément d'une entreprise à l'autre. La raison pour laquelle, il a été délibérément omis, dans  ce modèle de rapport d'activité, de rédiger aussi un modèle de rapport de gestion.</a:t>
          </a:r>
          <a:r>
            <a:rPr lang="de-CH" sz="900">
              <a:latin typeface="Arial" pitchFamily="34" charset="0"/>
              <a:cs typeface="Arial" pitchFamily="34" charset="0"/>
            </a:rPr>
            <a:t> </a:t>
          </a:r>
          <a:r>
            <a:rPr lang="de-CH" sz="900" u="none" baseline="0">
              <a:solidFill>
                <a:schemeClr val="tx1"/>
              </a:solidFill>
              <a:latin typeface="Arial" pitchFamily="34" charset="0"/>
              <a:cs typeface="Arial" pitchFamily="34" charset="0"/>
            </a:rPr>
            <a:t/>
          </a:r>
          <a:br>
            <a:rPr lang="de-CH" sz="900" u="none" baseline="0">
              <a:solidFill>
                <a:schemeClr val="tx1"/>
              </a:solidFill>
              <a:latin typeface="Arial" pitchFamily="34" charset="0"/>
              <a:cs typeface="Arial" pitchFamily="34" charset="0"/>
            </a:rPr>
          </a:br>
          <a:r>
            <a:rPr lang="de-CH" sz="900" u="none" baseline="0">
              <a:solidFill>
                <a:srgbClr val="FF0000"/>
              </a:solidFill>
              <a:latin typeface="Arial" pitchFamily="34" charset="0"/>
              <a:cs typeface="Arial" pitchFamily="34" charset="0"/>
            </a:rPr>
            <a:t/>
          </a:r>
          <a:br>
            <a:rPr lang="de-CH" sz="900" u="none" baseline="0">
              <a:solidFill>
                <a:srgbClr val="FF0000"/>
              </a:solidFill>
              <a:latin typeface="Arial" pitchFamily="34" charset="0"/>
              <a:cs typeface="Arial" pitchFamily="34" charset="0"/>
            </a:rPr>
          </a:br>
          <a:endParaRPr lang="de-CH" sz="900" u="sng" baseline="0">
            <a:solidFill>
              <a:schemeClr val="tx1"/>
            </a:solidFill>
            <a:latin typeface="Arial" pitchFamily="34" charset="0"/>
            <a:cs typeface="Arial" pitchFamily="34" charset="0"/>
          </a:endParaRPr>
        </a:p>
        <a:p>
          <a:r>
            <a:rPr lang="de-CH" sz="1100" baseline="0"/>
            <a:t/>
          </a:r>
          <a:br>
            <a:rPr lang="de-CH" sz="1100" baseline="0"/>
          </a:br>
          <a:endParaRPr lang="de-CH" sz="1100" baseline="0"/>
        </a:p>
        <a:p>
          <a:endParaRPr lang="de-CH" sz="1100"/>
        </a:p>
      </xdr:txBody>
    </xdr:sp>
    <xdr:clientData/>
  </xdr:twoCellAnchor>
  <xdr:twoCellAnchor>
    <xdr:from>
      <xdr:col>0</xdr:col>
      <xdr:colOff>219075</xdr:colOff>
      <xdr:row>4</xdr:row>
      <xdr:rowOff>133350</xdr:rowOff>
    </xdr:from>
    <xdr:to>
      <xdr:col>0</xdr:col>
      <xdr:colOff>219075</xdr:colOff>
      <xdr:row>17</xdr:row>
      <xdr:rowOff>152400</xdr:rowOff>
    </xdr:to>
    <xdr:cxnSp macro="">
      <xdr:nvCxnSpPr>
        <xdr:cNvPr id="5" name="Gerade Verbindung 4"/>
        <xdr:cNvCxnSpPr/>
      </xdr:nvCxnSpPr>
      <xdr:spPr>
        <a:xfrm>
          <a:off x="219075" y="895350"/>
          <a:ext cx="0" cy="2305050"/>
        </a:xfrm>
        <a:prstGeom prst="line">
          <a:avLst/>
        </a:prstGeom>
        <a:ln>
          <a:tailEnd type="ova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409575</xdr:colOff>
      <xdr:row>24</xdr:row>
      <xdr:rowOff>95249</xdr:rowOff>
    </xdr:from>
    <xdr:to>
      <xdr:col>5</xdr:col>
      <xdr:colOff>66675</xdr:colOff>
      <xdr:row>40</xdr:row>
      <xdr:rowOff>38100</xdr:rowOff>
    </xdr:to>
    <xdr:sp macro="" textlink="">
      <xdr:nvSpPr>
        <xdr:cNvPr id="2" name="Textfeld 1"/>
        <xdr:cNvSpPr txBox="1"/>
      </xdr:nvSpPr>
      <xdr:spPr>
        <a:xfrm>
          <a:off x="409575" y="4381499"/>
          <a:ext cx="7181850" cy="2381251"/>
        </a:xfrm>
        <a:prstGeom prst="rect">
          <a:avLst/>
        </a:prstGeom>
        <a:solidFill>
          <a:schemeClr val="accent3">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200"/>
            </a:lnSpc>
          </a:pPr>
          <a:r>
            <a:rPr lang="de-CH" sz="900" b="1" i="0" u="sng" strike="noStrike">
              <a:solidFill>
                <a:schemeClr val="dk1"/>
              </a:solidFill>
              <a:effectLst/>
              <a:latin typeface="Arial" pitchFamily="34" charset="0"/>
              <a:ea typeface="+mn-ea"/>
              <a:cs typeface="Arial" pitchFamily="34" charset="0"/>
            </a:rPr>
            <a:t>Observations générales:</a:t>
          </a:r>
          <a:r>
            <a:rPr lang="de-CH" sz="900" b="0" i="0" u="none" strike="noStrike">
              <a:solidFill>
                <a:schemeClr val="dk1"/>
              </a:solidFill>
              <a:effectLst/>
              <a:latin typeface="Arial" pitchFamily="34" charset="0"/>
              <a:ea typeface="+mn-ea"/>
              <a:cs typeface="Arial" pitchFamily="34" charset="0"/>
            </a:rPr>
            <a:t/>
          </a:r>
          <a:br>
            <a:rPr lang="de-CH" sz="900" b="0" i="0" u="none" strike="noStrike">
              <a:solidFill>
                <a:schemeClr val="dk1"/>
              </a:solidFill>
              <a:effectLst/>
              <a:latin typeface="Arial" pitchFamily="34" charset="0"/>
              <a:ea typeface="+mn-ea"/>
              <a:cs typeface="Arial" pitchFamily="34" charset="0"/>
            </a:rPr>
          </a:br>
          <a:r>
            <a:rPr lang="de-CH" sz="900" b="0" i="0" u="none" strike="noStrike">
              <a:solidFill>
                <a:schemeClr val="dk1"/>
              </a:solidFill>
              <a:effectLst/>
              <a:latin typeface="Arial" pitchFamily="34" charset="0"/>
              <a:ea typeface="+mn-ea"/>
              <a:cs typeface="Arial" pitchFamily="34" charset="0"/>
            </a:rPr>
            <a:t>La publication de l'utilisation des bénéfices n'est pas soumise aux nouvelles règles comptables. Comme l'organe de révision doit contrôler et valider la conformité légale de la proposition d'utilisation des bénéfices,  il convient d'intégrer dans le rapport d'activité la variation des réserves facultatives issues du bénéfice dans l'exercice ainsi que la demande d'utilisation des réserves facultatives issues du bénéfice (en dehors des comptes annuels).</a:t>
          </a:r>
          <a:br>
            <a:rPr lang="de-CH" sz="900" b="0" i="0" u="none" strike="noStrike">
              <a:solidFill>
                <a:schemeClr val="dk1"/>
              </a:solidFill>
              <a:effectLst/>
              <a:latin typeface="Arial" pitchFamily="34" charset="0"/>
              <a:ea typeface="+mn-ea"/>
              <a:cs typeface="Arial" pitchFamily="34" charset="0"/>
            </a:rPr>
          </a:br>
          <a:r>
            <a:rPr lang="de-CH" sz="900" b="0" i="0" u="none" strike="noStrike">
              <a:solidFill>
                <a:schemeClr val="dk1"/>
              </a:solidFill>
              <a:effectLst/>
              <a:latin typeface="Arial" pitchFamily="34" charset="0"/>
              <a:ea typeface="+mn-ea"/>
              <a:cs typeface="Arial" pitchFamily="34" charset="0"/>
            </a:rPr>
            <a:t/>
          </a:r>
          <a:br>
            <a:rPr lang="de-CH" sz="900" b="0" i="0" u="none" strike="noStrike">
              <a:solidFill>
                <a:schemeClr val="dk1"/>
              </a:solidFill>
              <a:effectLst/>
              <a:latin typeface="Arial" pitchFamily="34" charset="0"/>
              <a:ea typeface="+mn-ea"/>
              <a:cs typeface="Arial" pitchFamily="34" charset="0"/>
            </a:rPr>
          </a:br>
          <a:r>
            <a:rPr lang="de-CH" sz="900" b="1" i="0" u="sng" strike="noStrike">
              <a:solidFill>
                <a:schemeClr val="dk1"/>
              </a:solidFill>
              <a:effectLst/>
              <a:latin typeface="Arial" pitchFamily="34" charset="0"/>
              <a:ea typeface="+mn-ea"/>
              <a:cs typeface="Arial" pitchFamily="34" charset="0"/>
            </a:rPr>
            <a:t>Notes de bas de page :</a:t>
          </a:r>
          <a:r>
            <a:rPr lang="de-CH" sz="900" b="0" i="0" u="none" strike="noStrike">
              <a:solidFill>
                <a:schemeClr val="dk1"/>
              </a:solidFill>
              <a:effectLst/>
              <a:latin typeface="Arial" pitchFamily="34" charset="0"/>
              <a:ea typeface="+mn-ea"/>
              <a:cs typeface="Arial" pitchFamily="34" charset="0"/>
            </a:rPr>
            <a:t/>
          </a:r>
          <a:br>
            <a:rPr lang="de-CH" sz="900" b="0" i="0" u="none" strike="noStrike">
              <a:solidFill>
                <a:schemeClr val="dk1"/>
              </a:solidFill>
              <a:effectLst/>
              <a:latin typeface="Arial" pitchFamily="34" charset="0"/>
              <a:ea typeface="+mn-ea"/>
              <a:cs typeface="Arial" pitchFamily="34" charset="0"/>
            </a:rPr>
          </a:br>
          <a:r>
            <a:rPr lang="de-CH" sz="900" b="0" i="0" u="none" strike="noStrike">
              <a:solidFill>
                <a:schemeClr val="dk1"/>
              </a:solidFill>
              <a:effectLst/>
              <a:latin typeface="Arial" pitchFamily="34" charset="0"/>
              <a:ea typeface="+mn-ea"/>
              <a:cs typeface="Arial" pitchFamily="34" charset="0"/>
            </a:rPr>
            <a:t>32) 5% du bénéfice de l'exercice en sus 10% des 5% sur les dividendes en hausse</a:t>
          </a:r>
          <a:br>
            <a:rPr lang="de-CH" sz="900" b="0" i="0" u="none" strike="noStrike">
              <a:solidFill>
                <a:schemeClr val="dk1"/>
              </a:solidFill>
              <a:effectLst/>
              <a:latin typeface="Arial" pitchFamily="34" charset="0"/>
              <a:ea typeface="+mn-ea"/>
              <a:cs typeface="Arial" pitchFamily="34" charset="0"/>
            </a:rPr>
          </a:br>
          <a:r>
            <a:rPr lang="de-CH" sz="900" b="0" i="0" u="none" strike="noStrike">
              <a:solidFill>
                <a:schemeClr val="dk1"/>
              </a:solidFill>
              <a:effectLst/>
              <a:latin typeface="Arial" pitchFamily="34" charset="0"/>
              <a:ea typeface="+mn-ea"/>
              <a:cs typeface="Arial" pitchFamily="34" charset="0"/>
            </a:rPr>
            <a:t>33) Comme la révision de la partie de la législation sur les sociétés anonymes non relative à l'ordre comptable n'a pas encore été votée au moment de la mise sous presse de cette publication, il y a actuellement, malgré un nouvel apport en parts de capital propre en diminution des capitaux propres, la disposition non modifiée selon l'Art. 659a §.2 du CO permettant de comptabiliser ne réserve correspondante pour les actions propres.</a:t>
          </a:r>
          <a:br>
            <a:rPr lang="de-CH" sz="900" b="0" i="0" u="none" strike="noStrike">
              <a:solidFill>
                <a:schemeClr val="dk1"/>
              </a:solidFill>
              <a:effectLst/>
              <a:latin typeface="Arial" pitchFamily="34" charset="0"/>
              <a:ea typeface="+mn-ea"/>
              <a:cs typeface="Arial" pitchFamily="34" charset="0"/>
            </a:rPr>
          </a:br>
          <a:r>
            <a:rPr lang="de-CH" sz="900" b="0" i="0" u="none" strike="noStrike">
              <a:solidFill>
                <a:schemeClr val="dk1"/>
              </a:solidFill>
              <a:effectLst/>
              <a:latin typeface="Arial" pitchFamily="34" charset="0"/>
              <a:ea typeface="+mn-ea"/>
              <a:cs typeface="Arial" pitchFamily="34" charset="0"/>
            </a:rPr>
            <a:t>34) 5% du bénéfice de l'exercice.</a:t>
          </a:r>
          <a:r>
            <a:rPr lang="de-CH" sz="900">
              <a:latin typeface="Arial" pitchFamily="34" charset="0"/>
              <a:cs typeface="Arial" pitchFamily="34" charset="0"/>
            </a:rPr>
            <a:t> </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2743200</xdr:colOff>
      <xdr:row>24</xdr:row>
      <xdr:rowOff>0</xdr:rowOff>
    </xdr:from>
    <xdr:to>
      <xdr:col>3</xdr:col>
      <xdr:colOff>9525</xdr:colOff>
      <xdr:row>27</xdr:row>
      <xdr:rowOff>142875</xdr:rowOff>
    </xdr:to>
    <xdr:pic>
      <xdr:nvPicPr>
        <xdr:cNvPr id="4" name="Grafik 3" descr="C:\Users\Roger\AppData\Local\Microsoft\Windows\Temporary Internet Files\Content.Word\Unterschrift P.Muster.jpg"/>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514725" y="5381625"/>
          <a:ext cx="1647825" cy="600075"/>
        </a:xfrm>
        <a:prstGeom prst="rect">
          <a:avLst/>
        </a:prstGeom>
        <a:noFill/>
        <a:ln>
          <a:noFill/>
        </a:ln>
      </xdr:spPr>
    </xdr:pic>
    <xdr:clientData/>
  </xdr:twoCellAnchor>
  <xdr:twoCellAnchor>
    <xdr:from>
      <xdr:col>1</xdr:col>
      <xdr:colOff>1</xdr:colOff>
      <xdr:row>45</xdr:row>
      <xdr:rowOff>57150</xdr:rowOff>
    </xdr:from>
    <xdr:to>
      <xdr:col>6</xdr:col>
      <xdr:colOff>19051</xdr:colOff>
      <xdr:row>67</xdr:row>
      <xdr:rowOff>142875</xdr:rowOff>
    </xdr:to>
    <xdr:sp macro="" textlink="">
      <xdr:nvSpPr>
        <xdr:cNvPr id="2" name="Textfeld 1"/>
        <xdr:cNvSpPr txBox="1"/>
      </xdr:nvSpPr>
      <xdr:spPr>
        <a:xfrm>
          <a:off x="561976" y="8639175"/>
          <a:ext cx="7105650" cy="3438525"/>
        </a:xfrm>
        <a:prstGeom prst="rect">
          <a:avLst/>
        </a:prstGeom>
        <a:solidFill>
          <a:schemeClr val="accent3">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200"/>
            </a:lnSpc>
          </a:pPr>
          <a:r>
            <a:rPr lang="de-CH" sz="900" b="1" i="0" u="sng" strike="noStrike">
              <a:solidFill>
                <a:schemeClr val="dk1"/>
              </a:solidFill>
              <a:effectLst/>
              <a:latin typeface="Arial" pitchFamily="34" charset="0"/>
              <a:ea typeface="+mn-ea"/>
              <a:cs typeface="Arial" pitchFamily="34" charset="0"/>
            </a:rPr>
            <a:t>Observations générales</a:t>
          </a:r>
          <a:r>
            <a:rPr lang="de-CH" sz="900" b="0" i="0" u="none" strike="noStrike">
              <a:solidFill>
                <a:schemeClr val="dk1"/>
              </a:solidFill>
              <a:effectLst/>
              <a:latin typeface="Arial" pitchFamily="34" charset="0"/>
              <a:ea typeface="+mn-ea"/>
              <a:cs typeface="Arial" pitchFamily="34" charset="0"/>
            </a:rPr>
            <a:t/>
          </a:r>
          <a:br>
            <a:rPr lang="de-CH" sz="900" b="0" i="0" u="none" strike="noStrike">
              <a:solidFill>
                <a:schemeClr val="dk1"/>
              </a:solidFill>
              <a:effectLst/>
              <a:latin typeface="Arial" pitchFamily="34" charset="0"/>
              <a:ea typeface="+mn-ea"/>
              <a:cs typeface="Arial" pitchFamily="34" charset="0"/>
            </a:rPr>
          </a:br>
          <a:r>
            <a:rPr lang="de-CH" sz="900" b="0" i="0" u="none" strike="noStrike">
              <a:solidFill>
                <a:schemeClr val="dk1"/>
              </a:solidFill>
              <a:effectLst/>
              <a:latin typeface="Arial" pitchFamily="34" charset="0"/>
              <a:ea typeface="+mn-ea"/>
              <a:cs typeface="Arial" pitchFamily="34" charset="0"/>
            </a:rPr>
            <a:t>Le présent modèle de rapport d'activité a été établi pour la société fictive Muster AG en utilisant les dispositions du nouveau droit comptable suisse du 23 décembre 2011. Pour ce qui est des comptes annuels type 2013 qui y sont contenus, il s'agit d'une première application des directives mais il a été supposé que les années précédentes 2012 et 2011 ont été aussi établies conformément à ces directives.</a:t>
          </a:r>
          <a:r>
            <a:rPr lang="de-CH" sz="900" b="0" i="0" u="none" strike="noStrike" baseline="0">
              <a:solidFill>
                <a:schemeClr val="dk1"/>
              </a:solidFill>
              <a:effectLst/>
              <a:latin typeface="Arial" pitchFamily="34" charset="0"/>
              <a:ea typeface="+mn-ea"/>
              <a:cs typeface="Arial" pitchFamily="34" charset="0"/>
            </a:rPr>
            <a:t> </a:t>
          </a:r>
          <a:r>
            <a:rPr lang="de-CH" sz="900" b="0" i="0" u="none" strike="noStrike">
              <a:solidFill>
                <a:schemeClr val="dk1"/>
              </a:solidFill>
              <a:effectLst/>
              <a:latin typeface="Arial" pitchFamily="34" charset="0"/>
              <a:ea typeface="+mn-ea"/>
              <a:cs typeface="Arial" pitchFamily="34" charset="0"/>
            </a:rPr>
            <a:t>Lors de la première application des directives, il est possible de s'abstenir de mentionner les chiffres des années précédentes. Si les chiffres des exercices précédents sont donnés, on peut se dispenser d'une continuité dans la présentation et la structure. Cette situation doit être mentionnée dans l'annexe. Il y a renvoi figure à la page 5 pour le traitement des différences d'estimation par rapport à l'ancienne réglementation.</a:t>
          </a:r>
          <a:r>
            <a:rPr lang="de-CH" sz="900">
              <a:latin typeface="Arial" pitchFamily="34" charset="0"/>
              <a:cs typeface="Arial" pitchFamily="34" charset="0"/>
            </a:rPr>
            <a:t> </a:t>
          </a:r>
          <a:br>
            <a:rPr lang="de-CH" sz="900">
              <a:latin typeface="Arial" pitchFamily="34" charset="0"/>
              <a:cs typeface="Arial" pitchFamily="34" charset="0"/>
            </a:rPr>
          </a:br>
          <a:r>
            <a:rPr lang="de-CH" sz="900">
              <a:latin typeface="Arial" pitchFamily="34" charset="0"/>
              <a:cs typeface="Arial" pitchFamily="34" charset="0"/>
            </a:rPr>
            <a:t/>
          </a:r>
          <a:br>
            <a:rPr lang="de-CH" sz="900">
              <a:latin typeface="Arial" pitchFamily="34" charset="0"/>
              <a:cs typeface="Arial" pitchFamily="34" charset="0"/>
            </a:rPr>
          </a:br>
          <a:r>
            <a:rPr lang="de-CH" sz="900" b="1" i="0" u="sng" strike="noStrike">
              <a:solidFill>
                <a:schemeClr val="dk1"/>
              </a:solidFill>
              <a:effectLst/>
              <a:latin typeface="Arial" pitchFamily="34" charset="0"/>
              <a:ea typeface="+mn-ea"/>
              <a:cs typeface="Arial" pitchFamily="34" charset="0"/>
            </a:rPr>
            <a:t>Notes de bas de page</a:t>
          </a:r>
          <a:r>
            <a:rPr lang="de-CH" sz="900" b="0" i="0" u="none" strike="noStrike">
              <a:solidFill>
                <a:schemeClr val="dk1"/>
              </a:solidFill>
              <a:effectLst/>
              <a:latin typeface="Arial" pitchFamily="34" charset="0"/>
              <a:ea typeface="+mn-ea"/>
              <a:cs typeface="Arial" pitchFamily="34" charset="0"/>
            </a:rPr>
            <a:t/>
          </a:r>
          <a:br>
            <a:rPr lang="de-CH" sz="900" b="0" i="0" u="none" strike="noStrike">
              <a:solidFill>
                <a:schemeClr val="dk1"/>
              </a:solidFill>
              <a:effectLst/>
              <a:latin typeface="Arial" pitchFamily="34" charset="0"/>
              <a:ea typeface="+mn-ea"/>
              <a:cs typeface="Arial" pitchFamily="34" charset="0"/>
            </a:rPr>
          </a:br>
          <a:r>
            <a:rPr lang="de-CH" sz="900" b="0" i="0" u="none" strike="noStrike">
              <a:solidFill>
                <a:schemeClr val="dk1"/>
              </a:solidFill>
              <a:effectLst/>
              <a:latin typeface="Arial" pitchFamily="34" charset="0"/>
              <a:ea typeface="+mn-ea"/>
              <a:cs typeface="Arial" pitchFamily="34" charset="0"/>
            </a:rPr>
            <a:t>1) Tableau des flux de trésorerie obligatoire seulement pour les grandes entreprises</a:t>
          </a:r>
          <a:br>
            <a:rPr lang="de-CH" sz="900" b="0" i="0" u="none" strike="noStrike">
              <a:solidFill>
                <a:schemeClr val="dk1"/>
              </a:solidFill>
              <a:effectLst/>
              <a:latin typeface="Arial" pitchFamily="34" charset="0"/>
              <a:ea typeface="+mn-ea"/>
              <a:cs typeface="Arial" pitchFamily="34" charset="0"/>
            </a:rPr>
          </a:br>
          <a:r>
            <a:rPr lang="de-CH" sz="900" b="0" i="0" u="none" strike="noStrike">
              <a:solidFill>
                <a:schemeClr val="dk1"/>
              </a:solidFill>
              <a:effectLst/>
              <a:latin typeface="Arial" pitchFamily="34" charset="0"/>
              <a:ea typeface="+mn-ea"/>
              <a:cs typeface="Arial" pitchFamily="34" charset="0"/>
            </a:rPr>
            <a:t>2) Rapport annuel obligatoire seulement pour les grandes entreprises</a:t>
          </a:r>
          <a:br>
            <a:rPr lang="de-CH" sz="900" b="0" i="0" u="none" strike="noStrike">
              <a:solidFill>
                <a:schemeClr val="dk1"/>
              </a:solidFill>
              <a:effectLst/>
              <a:latin typeface="Arial" pitchFamily="34" charset="0"/>
              <a:ea typeface="+mn-ea"/>
              <a:cs typeface="Arial" pitchFamily="34" charset="0"/>
            </a:rPr>
          </a:br>
          <a:r>
            <a:rPr lang="de-CH" sz="900" b="0" i="0" u="none" strike="noStrike">
              <a:solidFill>
                <a:schemeClr val="dk1"/>
              </a:solidFill>
              <a:effectLst/>
              <a:latin typeface="Arial" pitchFamily="34" charset="0"/>
              <a:ea typeface="+mn-ea"/>
              <a:cs typeface="Arial" pitchFamily="34" charset="0"/>
            </a:rPr>
            <a:t>3) Conformément à l'Art. 958 3 du CO, le rapport d'activité doit être établi dans les six mois qui suivent la fin de l'exercice et soumis pour approbation à l'organe compétent ou aux personnes compétentes.</a:t>
          </a:r>
          <a:br>
            <a:rPr lang="de-CH" sz="900" b="0" i="0" u="none" strike="noStrike">
              <a:solidFill>
                <a:schemeClr val="dk1"/>
              </a:solidFill>
              <a:effectLst/>
              <a:latin typeface="Arial" pitchFamily="34" charset="0"/>
              <a:ea typeface="+mn-ea"/>
              <a:cs typeface="Arial" pitchFamily="34" charset="0"/>
            </a:rPr>
          </a:br>
          <a:r>
            <a:rPr lang="de-CH" sz="900" b="0" i="0" u="none" strike="noStrike">
              <a:solidFill>
                <a:schemeClr val="dk1"/>
              </a:solidFill>
              <a:effectLst/>
              <a:latin typeface="Arial" pitchFamily="34" charset="0"/>
              <a:ea typeface="+mn-ea"/>
              <a:cs typeface="Arial" pitchFamily="34" charset="0"/>
            </a:rPr>
            <a:t>Le rapport d'activité doit être signé par le président de l'organe supérieur de direction ou d'administration et par la personne qui répond de l'établissement des comptes au sein de l'entreprise. Un original du rapport d'activité et de révision signé doit être conservé pendant 10 ans, le délai commençant à courir à partir de la fin de l'exercice.</a:t>
          </a:r>
          <a:r>
            <a:rPr lang="de-CH" sz="900">
              <a:latin typeface="Arial" pitchFamily="34" charset="0"/>
              <a:cs typeface="Arial" pitchFamily="34" charset="0"/>
            </a:rPr>
            <a:t> </a:t>
          </a:r>
          <a:r>
            <a:rPr lang="de-CH" sz="900" baseline="0">
              <a:latin typeface="Arial" pitchFamily="34" charset="0"/>
              <a:cs typeface="Arial" pitchFamily="34" charset="0"/>
            </a:rPr>
            <a:t/>
          </a:r>
          <a:br>
            <a:rPr lang="de-CH" sz="900" baseline="0">
              <a:latin typeface="Arial" pitchFamily="34" charset="0"/>
              <a:cs typeface="Arial" pitchFamily="34" charset="0"/>
            </a:rPr>
          </a:br>
          <a:r>
            <a:rPr lang="de-CH" sz="1100" baseline="0"/>
            <a:t/>
          </a:r>
          <a:br>
            <a:rPr lang="de-CH" sz="1100" baseline="0"/>
          </a:br>
          <a:endParaRPr lang="de-CH" sz="1100">
            <a:solidFill>
              <a:srgbClr val="00B0F0"/>
            </a:solidFill>
          </a:endParaRPr>
        </a:p>
      </xdr:txBody>
    </xdr:sp>
    <xdr:clientData/>
  </xdr:twoCellAnchor>
  <xdr:twoCellAnchor>
    <xdr:from>
      <xdr:col>2</xdr:col>
      <xdr:colOff>0</xdr:colOff>
      <xdr:row>36</xdr:row>
      <xdr:rowOff>85725</xdr:rowOff>
    </xdr:from>
    <xdr:to>
      <xdr:col>5</xdr:col>
      <xdr:colOff>628650</xdr:colOff>
      <xdr:row>44</xdr:row>
      <xdr:rowOff>95250</xdr:rowOff>
    </xdr:to>
    <xdr:sp macro="" textlink="">
      <xdr:nvSpPr>
        <xdr:cNvPr id="5" name="Textfeld 4"/>
        <xdr:cNvSpPr txBox="1"/>
      </xdr:nvSpPr>
      <xdr:spPr>
        <a:xfrm>
          <a:off x="771525" y="7143750"/>
          <a:ext cx="6572250" cy="1533525"/>
        </a:xfrm>
        <a:prstGeom prst="rect">
          <a:avLst/>
        </a:prstGeom>
        <a:solidFill>
          <a:schemeClr val="accent3">
            <a:lumMod val="20000"/>
            <a:lumOff val="80000"/>
          </a:schemeClr>
        </a:solidFill>
        <a:ln w="0"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lnSpc>
              <a:spcPts val="1200"/>
            </a:lnSpc>
          </a:pPr>
          <a:r>
            <a:rPr lang="de-CH" sz="900" b="1">
              <a:solidFill>
                <a:sysClr val="windowText" lastClr="000000"/>
              </a:solidFill>
              <a:latin typeface="Arial" pitchFamily="34" charset="0"/>
              <a:cs typeface="Arial" pitchFamily="34" charset="0"/>
            </a:rPr>
            <a:t>Décharge de responsabilité</a:t>
          </a:r>
        </a:p>
        <a:p>
          <a:pPr algn="ctr">
            <a:lnSpc>
              <a:spcPts val="1200"/>
            </a:lnSpc>
          </a:pPr>
          <a:r>
            <a:rPr lang="de-CH" sz="900" b="0">
              <a:solidFill>
                <a:sysClr val="windowText" lastClr="000000"/>
              </a:solidFill>
              <a:latin typeface="Arial" pitchFamily="34" charset="0"/>
              <a:cs typeface="Arial" pitchFamily="34" charset="0"/>
            </a:rPr>
            <a:t>Il faut tenir compte du fait que ceci est un modèle de rapport d'activité et qu'il ne peut servir qu'à titre d'informations générales non contractuelles. Il ne prétend pas être exhaustif et/ou véridique, en particulier, le modèle de rapport d'activité et les comptes annuels type qui y sont contenus ne peuvent pas prendre en compte les circonstances particulières de chaque cas. Bien que ce modèle de rapport d'activité ait été établi avec le plus grand soin, il ne peut pas remplacer des renseignements ou un conseil d'expert. Son utilisation n'engage donc que la seule responsabilité du lecteur. Toute responsabilité, garantie ou recours en garantie à l'égard  du créateur et de FIDUCIAIRE|SUISSE est donc exclu.</a:t>
          </a:r>
        </a:p>
      </xdr:txBody>
    </xdr:sp>
    <xdr:clientData/>
  </xdr:twoCellAnchor>
  <xdr:twoCellAnchor editAs="oneCell">
    <xdr:from>
      <xdr:col>2</xdr:col>
      <xdr:colOff>2505075</xdr:colOff>
      <xdr:row>30</xdr:row>
      <xdr:rowOff>9524</xdr:rowOff>
    </xdr:from>
    <xdr:to>
      <xdr:col>4</xdr:col>
      <xdr:colOff>0</xdr:colOff>
      <xdr:row>33</xdr:row>
      <xdr:rowOff>133349</xdr:rowOff>
    </xdr:to>
    <xdr:pic>
      <xdr:nvPicPr>
        <xdr:cNvPr id="7" name="Grafik 6" descr="C:\Users\Roger\Documents\FinComp\Rechnungslegung\Seminar TreuhandSuisse\Publikation\Unterschrift P.Example.jpg"/>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276600" y="6305549"/>
          <a:ext cx="2019300" cy="581025"/>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29</xdr:row>
      <xdr:rowOff>142875</xdr:rowOff>
    </xdr:from>
    <xdr:to>
      <xdr:col>7</xdr:col>
      <xdr:colOff>19051</xdr:colOff>
      <xdr:row>61</xdr:row>
      <xdr:rowOff>0</xdr:rowOff>
    </xdr:to>
    <xdr:sp macro="" textlink="">
      <xdr:nvSpPr>
        <xdr:cNvPr id="2" name="Textfeld 1"/>
        <xdr:cNvSpPr txBox="1"/>
      </xdr:nvSpPr>
      <xdr:spPr>
        <a:xfrm>
          <a:off x="561975" y="6648450"/>
          <a:ext cx="7038976" cy="4838700"/>
        </a:xfrm>
        <a:prstGeom prst="rect">
          <a:avLst/>
        </a:prstGeom>
        <a:solidFill>
          <a:schemeClr val="accent3">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200"/>
            </a:lnSpc>
          </a:pPr>
          <a:r>
            <a:rPr lang="de-CH" sz="900" b="1" i="0" u="none" strike="noStrike">
              <a:solidFill>
                <a:schemeClr val="dk1"/>
              </a:solidFill>
              <a:effectLst/>
              <a:latin typeface="Arial" pitchFamily="34" charset="0"/>
              <a:ea typeface="+mn-ea"/>
              <a:cs typeface="Arial" pitchFamily="34" charset="0"/>
            </a:rPr>
            <a:t>Observations générales</a:t>
          </a:r>
          <a:r>
            <a:rPr lang="de-CH" sz="900" b="0" i="0" u="none" strike="noStrike">
              <a:solidFill>
                <a:schemeClr val="dk1"/>
              </a:solidFill>
              <a:effectLst/>
              <a:latin typeface="Arial" pitchFamily="34" charset="0"/>
              <a:ea typeface="+mn-ea"/>
              <a:cs typeface="Arial" pitchFamily="34" charset="0"/>
            </a:rPr>
            <a:t/>
          </a:r>
          <a:br>
            <a:rPr lang="de-CH" sz="900" b="0" i="0" u="none" strike="noStrike">
              <a:solidFill>
                <a:schemeClr val="dk1"/>
              </a:solidFill>
              <a:effectLst/>
              <a:latin typeface="Arial" pitchFamily="34" charset="0"/>
              <a:ea typeface="+mn-ea"/>
              <a:cs typeface="Arial" pitchFamily="34" charset="0"/>
            </a:rPr>
          </a:br>
          <a:r>
            <a:rPr lang="de-CH" sz="900" b="0" i="0" u="none" strike="noStrike">
              <a:solidFill>
                <a:schemeClr val="dk1"/>
              </a:solidFill>
              <a:effectLst/>
              <a:latin typeface="Arial" pitchFamily="34" charset="0"/>
              <a:ea typeface="+mn-ea"/>
              <a:cs typeface="Arial" pitchFamily="34" charset="0"/>
            </a:rPr>
            <a:t>La chronologie des postes du bilan est prévue par la loi et doit être respectée en conséquence. D'autres postes peuvent être indiqués séparément dans le bilan ou dans l'annexe si cela est essentiel pour l'évaluation de la situation financière par des tiers ou si c'est d'usage en raison de l'activité de l'entreprise. Cela doit donc être décidé au cas par cas.</a:t>
          </a:r>
          <a:r>
            <a:rPr lang="de-CH" sz="900">
              <a:latin typeface="Arial" pitchFamily="34" charset="0"/>
              <a:cs typeface="Arial" pitchFamily="34" charset="0"/>
            </a:rPr>
            <a:t> </a:t>
          </a:r>
          <a:r>
            <a:rPr lang="de-CH" sz="900" b="0" i="0" u="none" strike="noStrike">
              <a:solidFill>
                <a:schemeClr val="dk1"/>
              </a:solidFill>
              <a:effectLst/>
              <a:latin typeface="Arial" pitchFamily="34" charset="0"/>
              <a:ea typeface="+mn-ea"/>
              <a:cs typeface="Arial" pitchFamily="34" charset="0"/>
            </a:rPr>
            <a:t>Les principes d'évaluation à appliquer pour les postes du bilan se trouvent dans les articles de loi suivants : </a:t>
          </a:r>
          <a:br>
            <a:rPr lang="de-CH" sz="900" b="0" i="0" u="none" strike="noStrike">
              <a:solidFill>
                <a:schemeClr val="dk1"/>
              </a:solidFill>
              <a:effectLst/>
              <a:latin typeface="Arial" pitchFamily="34" charset="0"/>
              <a:ea typeface="+mn-ea"/>
              <a:cs typeface="Arial" pitchFamily="34" charset="0"/>
            </a:rPr>
          </a:br>
          <a:r>
            <a:rPr lang="de-CH" sz="900" b="0" i="0" u="none" strike="noStrike">
              <a:solidFill>
                <a:schemeClr val="dk1"/>
              </a:solidFill>
              <a:effectLst/>
              <a:latin typeface="Arial" pitchFamily="34" charset="0"/>
              <a:ea typeface="+mn-ea"/>
              <a:cs typeface="Arial" pitchFamily="34" charset="0"/>
            </a:rPr>
            <a:t/>
          </a:r>
          <a:br>
            <a:rPr lang="de-CH" sz="900" b="0" i="0" u="none" strike="noStrike">
              <a:solidFill>
                <a:schemeClr val="dk1"/>
              </a:solidFill>
              <a:effectLst/>
              <a:latin typeface="Arial" pitchFamily="34" charset="0"/>
              <a:ea typeface="+mn-ea"/>
              <a:cs typeface="Arial" pitchFamily="34" charset="0"/>
            </a:rPr>
          </a:br>
          <a:r>
            <a:rPr lang="de-CH" sz="900" b="0" i="0" u="none" strike="noStrike">
              <a:solidFill>
                <a:schemeClr val="dk1"/>
              </a:solidFill>
              <a:effectLst/>
              <a:latin typeface="Arial" pitchFamily="34" charset="0"/>
              <a:ea typeface="+mn-ea"/>
              <a:cs typeface="Arial" pitchFamily="34" charset="0"/>
            </a:rPr>
            <a:t>Art. 960      Principes généraux d''évaluation</a:t>
          </a:r>
          <a:br>
            <a:rPr lang="de-CH" sz="900" b="0" i="0" u="none" strike="noStrike">
              <a:solidFill>
                <a:schemeClr val="dk1"/>
              </a:solidFill>
              <a:effectLst/>
              <a:latin typeface="Arial" pitchFamily="34" charset="0"/>
              <a:ea typeface="+mn-ea"/>
              <a:cs typeface="Arial" pitchFamily="34" charset="0"/>
            </a:rPr>
          </a:br>
          <a:r>
            <a:rPr lang="de-CH" sz="900" b="0" i="0" u="none" strike="noStrike">
              <a:solidFill>
                <a:schemeClr val="dk1"/>
              </a:solidFill>
              <a:effectLst/>
              <a:latin typeface="Arial" pitchFamily="34" charset="0"/>
              <a:ea typeface="+mn-ea"/>
              <a:cs typeface="Arial" pitchFamily="34" charset="0"/>
            </a:rPr>
            <a:t>Art. 960a    Principes d'évaluation pour les actifs en général</a:t>
          </a:r>
          <a:br>
            <a:rPr lang="de-CH" sz="900" b="0" i="0" u="none" strike="noStrike">
              <a:solidFill>
                <a:schemeClr val="dk1"/>
              </a:solidFill>
              <a:effectLst/>
              <a:latin typeface="Arial" pitchFamily="34" charset="0"/>
              <a:ea typeface="+mn-ea"/>
              <a:cs typeface="Arial" pitchFamily="34" charset="0"/>
            </a:rPr>
          </a:br>
          <a:r>
            <a:rPr lang="de-CH" sz="900" b="0" i="0" u="none" strike="noStrike">
              <a:solidFill>
                <a:schemeClr val="dk1"/>
              </a:solidFill>
              <a:effectLst/>
              <a:latin typeface="Arial" pitchFamily="34" charset="0"/>
              <a:ea typeface="+mn-ea"/>
              <a:cs typeface="Arial" pitchFamily="34" charset="0"/>
            </a:rPr>
            <a:t>Art. 960b    Principes d'évaluation pour les actifs avec prix courants observables</a:t>
          </a:r>
          <a:br>
            <a:rPr lang="de-CH" sz="900" b="0" i="0" u="none" strike="noStrike">
              <a:solidFill>
                <a:schemeClr val="dk1"/>
              </a:solidFill>
              <a:effectLst/>
              <a:latin typeface="Arial" pitchFamily="34" charset="0"/>
              <a:ea typeface="+mn-ea"/>
              <a:cs typeface="Arial" pitchFamily="34" charset="0"/>
            </a:rPr>
          </a:br>
          <a:r>
            <a:rPr lang="de-CH" sz="900" b="0" i="0" u="none" strike="noStrike">
              <a:solidFill>
                <a:schemeClr val="dk1"/>
              </a:solidFill>
              <a:effectLst/>
              <a:latin typeface="Arial" pitchFamily="34" charset="0"/>
              <a:ea typeface="+mn-ea"/>
              <a:cs typeface="Arial" pitchFamily="34" charset="0"/>
            </a:rPr>
            <a:t>Art. 960c    Principes d'évaluation pour les stocks et les prestations de service non facturées </a:t>
          </a:r>
          <a:br>
            <a:rPr lang="de-CH" sz="900" b="0" i="0" u="none" strike="noStrike">
              <a:solidFill>
                <a:schemeClr val="dk1"/>
              </a:solidFill>
              <a:effectLst/>
              <a:latin typeface="Arial" pitchFamily="34" charset="0"/>
              <a:ea typeface="+mn-ea"/>
              <a:cs typeface="Arial" pitchFamily="34" charset="0"/>
            </a:rPr>
          </a:br>
          <a:r>
            <a:rPr lang="de-CH" sz="900" b="0" i="0" u="none" strike="noStrike">
              <a:solidFill>
                <a:schemeClr val="dk1"/>
              </a:solidFill>
              <a:effectLst/>
              <a:latin typeface="Arial" pitchFamily="34" charset="0"/>
              <a:ea typeface="+mn-ea"/>
              <a:cs typeface="Arial" pitchFamily="34" charset="0"/>
            </a:rPr>
            <a:t>Art. 960d    Principes d'évaluation pour les actifs immobilisés</a:t>
          </a:r>
          <a:br>
            <a:rPr lang="de-CH" sz="900" b="0" i="0" u="none" strike="noStrike">
              <a:solidFill>
                <a:schemeClr val="dk1"/>
              </a:solidFill>
              <a:effectLst/>
              <a:latin typeface="Arial" pitchFamily="34" charset="0"/>
              <a:ea typeface="+mn-ea"/>
              <a:cs typeface="Arial" pitchFamily="34" charset="0"/>
            </a:rPr>
          </a:br>
          <a:r>
            <a:rPr lang="de-CH" sz="900" b="0" i="0" u="none" strike="noStrike">
              <a:solidFill>
                <a:schemeClr val="dk1"/>
              </a:solidFill>
              <a:effectLst/>
              <a:latin typeface="Arial" pitchFamily="34" charset="0"/>
              <a:ea typeface="+mn-ea"/>
              <a:cs typeface="Arial" pitchFamily="34" charset="0"/>
            </a:rPr>
            <a:t>Art. 960e    Principes d'évaluation pour les dettes</a:t>
          </a:r>
          <a:r>
            <a:rPr lang="de-CH" sz="900">
              <a:latin typeface="Arial" pitchFamily="34" charset="0"/>
              <a:cs typeface="Arial" pitchFamily="34" charset="0"/>
            </a:rPr>
            <a:t> </a:t>
          </a:r>
          <a:r>
            <a:rPr lang="de-CH" sz="900" b="0" i="0" u="none" strike="noStrike">
              <a:solidFill>
                <a:schemeClr val="dk1"/>
              </a:solidFill>
              <a:effectLst/>
              <a:latin typeface="Arial" pitchFamily="34" charset="0"/>
              <a:ea typeface="+mn-ea"/>
              <a:cs typeface="Arial" pitchFamily="34" charset="0"/>
            </a:rPr>
            <a:t> </a:t>
          </a:r>
          <a:r>
            <a:rPr lang="de-CH" sz="900">
              <a:latin typeface="Arial" pitchFamily="34" charset="0"/>
              <a:cs typeface="Arial" pitchFamily="34" charset="0"/>
            </a:rPr>
            <a:t> </a:t>
          </a:r>
          <a:r>
            <a:rPr lang="de-CH" sz="900" b="0" i="0" u="none" strike="noStrike">
              <a:solidFill>
                <a:schemeClr val="dk1"/>
              </a:solidFill>
              <a:effectLst/>
              <a:latin typeface="Arial" pitchFamily="34" charset="0"/>
              <a:ea typeface="+mn-ea"/>
              <a:cs typeface="Arial" pitchFamily="34" charset="0"/>
            </a:rPr>
            <a:t> </a:t>
          </a:r>
          <a:r>
            <a:rPr lang="de-CH" sz="900">
              <a:latin typeface="Arial" pitchFamily="34" charset="0"/>
              <a:cs typeface="Arial" pitchFamily="34" charset="0"/>
            </a:rPr>
            <a:t> </a:t>
          </a:r>
          <a:r>
            <a:rPr lang="de-CH" sz="900" b="0" i="0" u="none" strike="noStrike">
              <a:solidFill>
                <a:schemeClr val="dk1"/>
              </a:solidFill>
              <a:effectLst/>
              <a:latin typeface="Arial" pitchFamily="34" charset="0"/>
              <a:ea typeface="+mn-ea"/>
              <a:cs typeface="Arial" pitchFamily="34" charset="0"/>
            </a:rPr>
            <a:t> </a:t>
          </a:r>
          <a:r>
            <a:rPr lang="de-CH" sz="900">
              <a:latin typeface="Arial" pitchFamily="34" charset="0"/>
              <a:cs typeface="Arial" pitchFamily="34" charset="0"/>
            </a:rPr>
            <a:t> </a:t>
          </a:r>
          <a:br>
            <a:rPr lang="de-CH" sz="900">
              <a:latin typeface="Arial" pitchFamily="34" charset="0"/>
              <a:cs typeface="Arial" pitchFamily="34" charset="0"/>
            </a:rPr>
          </a:br>
          <a:r>
            <a:rPr lang="de-CH" sz="900">
              <a:latin typeface="Arial" pitchFamily="34" charset="0"/>
              <a:cs typeface="Arial" pitchFamily="34" charset="0"/>
            </a:rPr>
            <a:t/>
          </a:r>
          <a:br>
            <a:rPr lang="de-CH" sz="900">
              <a:latin typeface="Arial" pitchFamily="34" charset="0"/>
              <a:cs typeface="Arial" pitchFamily="34" charset="0"/>
            </a:rPr>
          </a:br>
          <a:r>
            <a:rPr lang="de-CH" sz="900" b="1" i="0" u="none" strike="noStrike">
              <a:solidFill>
                <a:schemeClr val="dk1"/>
              </a:solidFill>
              <a:effectLst/>
              <a:latin typeface="Arial" pitchFamily="34" charset="0"/>
              <a:ea typeface="+mn-ea"/>
              <a:cs typeface="Arial" pitchFamily="34" charset="0"/>
            </a:rPr>
            <a:t>Notes de bas de page</a:t>
          </a:r>
          <a:r>
            <a:rPr lang="de-CH" sz="900" b="0" i="0" u="none" strike="noStrike">
              <a:solidFill>
                <a:schemeClr val="dk1"/>
              </a:solidFill>
              <a:effectLst/>
              <a:latin typeface="Arial" pitchFamily="34" charset="0"/>
              <a:ea typeface="+mn-ea"/>
              <a:cs typeface="Arial" pitchFamily="34" charset="0"/>
            </a:rPr>
            <a:t/>
          </a:r>
          <a:br>
            <a:rPr lang="de-CH" sz="900" b="0" i="0" u="none" strike="noStrike">
              <a:solidFill>
                <a:schemeClr val="dk1"/>
              </a:solidFill>
              <a:effectLst/>
              <a:latin typeface="Arial" pitchFamily="34" charset="0"/>
              <a:ea typeface="+mn-ea"/>
              <a:cs typeface="Arial" pitchFamily="34" charset="0"/>
            </a:rPr>
          </a:br>
          <a:r>
            <a:rPr lang="de-CH" sz="900" b="0" i="0" u="none" strike="noStrike">
              <a:solidFill>
                <a:schemeClr val="dk1"/>
              </a:solidFill>
              <a:effectLst/>
              <a:latin typeface="Arial" pitchFamily="34" charset="0"/>
              <a:ea typeface="+mn-ea"/>
              <a:cs typeface="Arial" pitchFamily="34" charset="0"/>
            </a:rPr>
            <a:t>5) L'actif circulant comprend, conformément à l'Art. 959 §  3 du CO,  la trésorerie et tous les actifs qu'il est prévu de réaliser dans l'année à partir du jour du bilan. Tous les autres actifs doivent être comptabilisés comme immobilisations.</a:t>
          </a:r>
          <a:br>
            <a:rPr lang="de-CH" sz="900" b="0" i="0" u="none" strike="noStrike">
              <a:solidFill>
                <a:schemeClr val="dk1"/>
              </a:solidFill>
              <a:effectLst/>
              <a:latin typeface="Arial" pitchFamily="34" charset="0"/>
              <a:ea typeface="+mn-ea"/>
              <a:cs typeface="Arial" pitchFamily="34" charset="0"/>
            </a:rPr>
          </a:br>
          <a:r>
            <a:rPr lang="de-CH" sz="900" b="0" i="0" u="none" strike="noStrike">
              <a:solidFill>
                <a:schemeClr val="dk1"/>
              </a:solidFill>
              <a:effectLst/>
              <a:latin typeface="Arial" pitchFamily="34" charset="0"/>
              <a:ea typeface="+mn-ea"/>
              <a:cs typeface="Arial" pitchFamily="34" charset="0"/>
            </a:rPr>
            <a:t>6) Selon la loi, les actifs cotés en bourse et détenus à court terme peuvent être regroupés dans un poste avec la trésorerie. A notre avis, une inscription séparée est judicieuse.</a:t>
          </a:r>
          <a:br>
            <a:rPr lang="de-CH" sz="900" b="0" i="0" u="none" strike="noStrike">
              <a:solidFill>
                <a:schemeClr val="dk1"/>
              </a:solidFill>
              <a:effectLst/>
              <a:latin typeface="Arial" pitchFamily="34" charset="0"/>
              <a:ea typeface="+mn-ea"/>
              <a:cs typeface="Arial" pitchFamily="34" charset="0"/>
            </a:rPr>
          </a:br>
          <a:r>
            <a:rPr lang="de-CH" sz="900" b="0" i="0" u="none" strike="noStrike">
              <a:solidFill>
                <a:schemeClr val="dk1"/>
              </a:solidFill>
              <a:effectLst/>
              <a:latin typeface="Arial" pitchFamily="34" charset="0"/>
              <a:ea typeface="+mn-ea"/>
              <a:cs typeface="Arial" pitchFamily="34" charset="0"/>
            </a:rPr>
            <a:t>7) Poste évalué au cours de la bourse selon l'Art. 960b du CO (partiellement). C'est pourquoi, une indication correspondante dans l'annexe est nécessaire (voir annexe 4). Pour les petites entreprises sans annexe, une indication détaillée directement dans le bilan est nécessaire.</a:t>
          </a:r>
          <a:br>
            <a:rPr lang="de-CH" sz="900" b="0" i="0" u="none" strike="noStrike">
              <a:solidFill>
                <a:schemeClr val="dk1"/>
              </a:solidFill>
              <a:effectLst/>
              <a:latin typeface="Arial" pitchFamily="34" charset="0"/>
              <a:ea typeface="+mn-ea"/>
              <a:cs typeface="Arial" pitchFamily="34" charset="0"/>
            </a:rPr>
          </a:br>
          <a:r>
            <a:rPr lang="de-CH" sz="900" b="0" i="0" u="none" strike="noStrike">
              <a:solidFill>
                <a:schemeClr val="dk1"/>
              </a:solidFill>
              <a:effectLst/>
              <a:latin typeface="Arial" pitchFamily="34" charset="0"/>
              <a:ea typeface="+mn-ea"/>
              <a:cs typeface="Arial" pitchFamily="34" charset="0"/>
            </a:rPr>
            <a:t>8) Selon l'Art.959 a §  4 du CO, les créances et les dettes vis-à-vis de participations directes ou indirectes et d'organes ainsi que d'entreprises pour lesquelles il y a une participation directe ou indirecte, doivent être mentionnées séparément dans le bilan ou dans l'annexe. Dans les présents comptes annuels types, c'est l'inscription dans l'annexe qui a été choisie (voir annexe 6).</a:t>
          </a:r>
          <a:br>
            <a:rPr lang="de-CH" sz="900" b="0" i="0" u="none" strike="noStrike">
              <a:solidFill>
                <a:schemeClr val="dk1"/>
              </a:solidFill>
              <a:effectLst/>
              <a:latin typeface="Arial" pitchFamily="34" charset="0"/>
              <a:ea typeface="+mn-ea"/>
              <a:cs typeface="Arial" pitchFamily="34" charset="0"/>
            </a:rPr>
          </a:br>
          <a:r>
            <a:rPr lang="de-CH" sz="900" b="0" i="0" u="none" strike="noStrike">
              <a:solidFill>
                <a:schemeClr val="dk1"/>
              </a:solidFill>
              <a:effectLst/>
              <a:latin typeface="Arial" pitchFamily="34" charset="0"/>
              <a:ea typeface="+mn-ea"/>
              <a:cs typeface="Arial" pitchFamily="34" charset="0"/>
            </a:rPr>
            <a:t>9) Les postes qui n'ont pas de valeur ou une valeur insignifiante n'ont pas besoin, conformément à l'Art. 958d §1 CO  n'ont pas besoin d'être mentionnés séparément. Par souci d'exhaustivité, les postes correspondants sont quand même mentionnés dans ces comptes annuels types.</a:t>
          </a:r>
          <a:r>
            <a:rPr lang="de-CH" sz="900">
              <a:latin typeface="Arial" pitchFamily="34" charset="0"/>
              <a:cs typeface="Arial" pitchFamily="34" charset="0"/>
            </a:rPr>
            <a:t> </a:t>
          </a:r>
          <a:endParaRPr lang="de-CH" sz="900">
            <a:solidFill>
              <a:srgbClr val="FF0000"/>
            </a:solidFill>
            <a:latin typeface="Arial" pitchFamily="34" charset="0"/>
            <a:cs typeface="Arial" pitchFamily="34" charset="0"/>
          </a:endParaRPr>
        </a:p>
      </xdr:txBody>
    </xdr:sp>
    <xdr:clientData/>
  </xdr:twoCellAnchor>
  <xdr:twoCellAnchor>
    <xdr:from>
      <xdr:col>0</xdr:col>
      <xdr:colOff>190500</xdr:colOff>
      <xdr:row>9</xdr:row>
      <xdr:rowOff>19050</xdr:rowOff>
    </xdr:from>
    <xdr:to>
      <xdr:col>0</xdr:col>
      <xdr:colOff>200025</xdr:colOff>
      <xdr:row>14</xdr:row>
      <xdr:rowOff>161925</xdr:rowOff>
    </xdr:to>
    <xdr:cxnSp macro="">
      <xdr:nvCxnSpPr>
        <xdr:cNvPr id="3" name="Gerade Verbindung 2"/>
        <xdr:cNvCxnSpPr/>
      </xdr:nvCxnSpPr>
      <xdr:spPr>
        <a:xfrm flipH="1">
          <a:off x="190500" y="2409825"/>
          <a:ext cx="9525" cy="1095375"/>
        </a:xfrm>
        <a:prstGeom prst="line">
          <a:avLst/>
        </a:prstGeom>
        <a:ln>
          <a:tailEnd type="ova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209550</xdr:colOff>
      <xdr:row>18</xdr:row>
      <xdr:rowOff>161925</xdr:rowOff>
    </xdr:from>
    <xdr:to>
      <xdr:col>0</xdr:col>
      <xdr:colOff>209551</xdr:colOff>
      <xdr:row>24</xdr:row>
      <xdr:rowOff>0</xdr:rowOff>
    </xdr:to>
    <xdr:cxnSp macro="">
      <xdr:nvCxnSpPr>
        <xdr:cNvPr id="7" name="Gerade Verbindung 6"/>
        <xdr:cNvCxnSpPr/>
      </xdr:nvCxnSpPr>
      <xdr:spPr>
        <a:xfrm flipH="1">
          <a:off x="209550" y="4267200"/>
          <a:ext cx="1" cy="962025"/>
        </a:xfrm>
        <a:prstGeom prst="line">
          <a:avLst/>
        </a:prstGeom>
        <a:ln>
          <a:tailEnd type="ova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43</xdr:row>
      <xdr:rowOff>9523</xdr:rowOff>
    </xdr:from>
    <xdr:to>
      <xdr:col>7</xdr:col>
      <xdr:colOff>76200</xdr:colOff>
      <xdr:row>67</xdr:row>
      <xdr:rowOff>152400</xdr:rowOff>
    </xdr:to>
    <xdr:sp macro="" textlink="">
      <xdr:nvSpPr>
        <xdr:cNvPr id="2" name="Textfeld 1"/>
        <xdr:cNvSpPr txBox="1"/>
      </xdr:nvSpPr>
      <xdr:spPr>
        <a:xfrm>
          <a:off x="561975" y="7877173"/>
          <a:ext cx="6686550" cy="4029077"/>
        </a:xfrm>
        <a:prstGeom prst="rect">
          <a:avLst/>
        </a:prstGeom>
        <a:solidFill>
          <a:schemeClr val="accent3">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200"/>
            </a:lnSpc>
          </a:pPr>
          <a:r>
            <a:rPr lang="de-CH" sz="900" b="1" i="0" u="sng" strike="noStrike">
              <a:solidFill>
                <a:schemeClr val="dk1"/>
              </a:solidFill>
              <a:effectLst/>
              <a:latin typeface="Arial" pitchFamily="34" charset="0"/>
              <a:ea typeface="+mn-ea"/>
              <a:cs typeface="Arial" pitchFamily="34" charset="0"/>
            </a:rPr>
            <a:t>Notes de bas de page</a:t>
          </a:r>
          <a:r>
            <a:rPr lang="de-CH" sz="900" b="0" i="0" u="none" strike="noStrike">
              <a:solidFill>
                <a:schemeClr val="dk1"/>
              </a:solidFill>
              <a:effectLst/>
              <a:latin typeface="Arial" pitchFamily="34" charset="0"/>
              <a:ea typeface="+mn-ea"/>
              <a:cs typeface="Arial" pitchFamily="34" charset="0"/>
            </a:rPr>
            <a:t/>
          </a:r>
          <a:br>
            <a:rPr lang="de-CH" sz="900" b="0" i="0" u="none" strike="noStrike">
              <a:solidFill>
                <a:schemeClr val="dk1"/>
              </a:solidFill>
              <a:effectLst/>
              <a:latin typeface="Arial" pitchFamily="34" charset="0"/>
              <a:ea typeface="+mn-ea"/>
              <a:cs typeface="Arial" pitchFamily="34" charset="0"/>
            </a:rPr>
          </a:br>
          <a:r>
            <a:rPr lang="de-CH" sz="900" b="0" i="0" u="none" strike="noStrike">
              <a:solidFill>
                <a:schemeClr val="dk1"/>
              </a:solidFill>
              <a:effectLst/>
              <a:latin typeface="Arial" pitchFamily="34" charset="0"/>
              <a:ea typeface="+mn-ea"/>
              <a:cs typeface="Arial" pitchFamily="34" charset="0"/>
            </a:rPr>
            <a:t>10) Les dettes qui seront probablement exigibles dans l'année qui suit la date du bilan sont considérées comme étant à court terme conformément à l'Art. 959 § .6 CO. Toutes les autres dettes doivent être comptabilisées comme dettes à long terme.</a:t>
          </a:r>
          <a:br>
            <a:rPr lang="de-CH" sz="900" b="0" i="0" u="none" strike="noStrike">
              <a:solidFill>
                <a:schemeClr val="dk1"/>
              </a:solidFill>
              <a:effectLst/>
              <a:latin typeface="Arial" pitchFamily="34" charset="0"/>
              <a:ea typeface="+mn-ea"/>
              <a:cs typeface="Arial" pitchFamily="34" charset="0"/>
            </a:rPr>
          </a:br>
          <a:r>
            <a:rPr lang="de-CH" sz="900" b="0" i="0" u="none" strike="noStrike">
              <a:solidFill>
                <a:schemeClr val="dk1"/>
              </a:solidFill>
              <a:effectLst/>
              <a:latin typeface="Arial" pitchFamily="34" charset="0"/>
              <a:ea typeface="+mn-ea"/>
              <a:cs typeface="Arial" pitchFamily="34" charset="0"/>
            </a:rPr>
            <a:t>11) Pas prévu par la loi. En raison de la distinction exigée entre court terme et long terme, une inscription séparée des provisions à court terme est, à notre avis, obligatoirement nécessaire.</a:t>
          </a:r>
          <a:br>
            <a:rPr lang="de-CH" sz="900" b="0" i="0" u="none" strike="noStrike">
              <a:solidFill>
                <a:schemeClr val="dk1"/>
              </a:solidFill>
              <a:effectLst/>
              <a:latin typeface="Arial" pitchFamily="34" charset="0"/>
              <a:ea typeface="+mn-ea"/>
              <a:cs typeface="Arial" pitchFamily="34" charset="0"/>
            </a:rPr>
          </a:br>
          <a:r>
            <a:rPr lang="de-CH" sz="900" b="0" i="0" u="none" strike="noStrike">
              <a:solidFill>
                <a:schemeClr val="dk1"/>
              </a:solidFill>
              <a:effectLst/>
              <a:latin typeface="Arial" pitchFamily="34" charset="0"/>
              <a:ea typeface="+mn-ea"/>
              <a:cs typeface="Arial" pitchFamily="34" charset="0"/>
            </a:rPr>
            <a:t>12) Comme la révision de la partie de la législation sur les sociétés anonymes non relative à l'ordre comptable n'a pas encore été votée au moment de la mise sous presse de cette publication, il y a actuellement, malgré un nouvel apport en parts de capital propre en diminution des capitaux propres, la disposition non modifiée selon l'Art. 659a §.2 du CO permettant de comptabiliser une réserve correspondante pour les actions propres.</a:t>
          </a:r>
          <a:br>
            <a:rPr lang="de-CH" sz="900" b="0" i="0" u="none" strike="noStrike">
              <a:solidFill>
                <a:schemeClr val="dk1"/>
              </a:solidFill>
              <a:effectLst/>
              <a:latin typeface="Arial" pitchFamily="34" charset="0"/>
              <a:ea typeface="+mn-ea"/>
              <a:cs typeface="Arial" pitchFamily="34" charset="0"/>
            </a:rPr>
          </a:br>
          <a:r>
            <a:rPr lang="de-CH" sz="900" b="0" i="0" u="none" strike="noStrike">
              <a:solidFill>
                <a:schemeClr val="dk1"/>
              </a:solidFill>
              <a:effectLst/>
              <a:latin typeface="Arial" pitchFamily="34" charset="0"/>
              <a:ea typeface="+mn-ea"/>
              <a:cs typeface="Arial" pitchFamily="34" charset="0"/>
            </a:rPr>
            <a:t>13) En diminution des capitaux propres</a:t>
          </a:r>
          <a:br>
            <a:rPr lang="de-CH" sz="900" b="0" i="0" u="none" strike="noStrike">
              <a:solidFill>
                <a:schemeClr val="dk1"/>
              </a:solidFill>
              <a:effectLst/>
              <a:latin typeface="Arial" pitchFamily="34" charset="0"/>
              <a:ea typeface="+mn-ea"/>
              <a:cs typeface="Arial" pitchFamily="34" charset="0"/>
            </a:rPr>
          </a:br>
          <a:r>
            <a:rPr lang="de-CH" sz="900" b="0" i="0" u="none" strike="noStrike">
              <a:solidFill>
                <a:schemeClr val="dk1"/>
              </a:solidFill>
              <a:effectLst/>
              <a:latin typeface="Arial" pitchFamily="34" charset="0"/>
              <a:ea typeface="+mn-ea"/>
              <a:cs typeface="Arial" pitchFamily="34" charset="0"/>
            </a:rPr>
            <a:t>14) A notre avis, les subordinations de créances doivent obligatoirement inscrites au bilan (ou au moins dans l'annexe), même si cela n'est pas spécialement prescrit par la loi. Si un surendettement est compensé par une subordination de créances, cela doit être de surcroît spécialement mentionnés dans l'annexe (voir aussi à "Informations supplémentaires dans l'annexe", F).</a:t>
          </a:r>
          <a:br>
            <a:rPr lang="de-CH" sz="900" b="0" i="0" u="none" strike="noStrike">
              <a:solidFill>
                <a:schemeClr val="dk1"/>
              </a:solidFill>
              <a:effectLst/>
              <a:latin typeface="Arial" pitchFamily="34" charset="0"/>
              <a:ea typeface="+mn-ea"/>
              <a:cs typeface="Arial" pitchFamily="34" charset="0"/>
            </a:rPr>
          </a:br>
          <a:r>
            <a:rPr lang="de-CH" sz="900" b="0" i="0" u="none" strike="noStrike">
              <a:solidFill>
                <a:schemeClr val="dk1"/>
              </a:solidFill>
              <a:effectLst/>
              <a:latin typeface="Arial" pitchFamily="34" charset="0"/>
              <a:ea typeface="+mn-ea"/>
              <a:cs typeface="Arial" pitchFamily="34" charset="0"/>
            </a:rPr>
            <a:t>15) L'ancien article 670 CO sur la possibilité d'une réévaluation des propriétés ou des participations pour remédier à un bilan déficitaire a été conservée . De plus, le montant total de la réévaluation correspondante doit être comptabilisé comme réserve séparée.</a:t>
          </a:r>
          <a:br>
            <a:rPr lang="de-CH" sz="900" b="0" i="0" u="none" strike="noStrike">
              <a:solidFill>
                <a:schemeClr val="dk1"/>
              </a:solidFill>
              <a:effectLst/>
              <a:latin typeface="Arial" pitchFamily="34" charset="0"/>
              <a:ea typeface="+mn-ea"/>
              <a:cs typeface="Arial" pitchFamily="34" charset="0"/>
            </a:rPr>
          </a:br>
          <a:r>
            <a:rPr lang="de-CH" sz="900" b="0" i="0" u="none" strike="noStrike">
              <a:solidFill>
                <a:schemeClr val="dk1"/>
              </a:solidFill>
              <a:effectLst/>
              <a:latin typeface="Arial" pitchFamily="34" charset="0"/>
              <a:ea typeface="+mn-ea"/>
              <a:cs typeface="Arial" pitchFamily="34" charset="0"/>
            </a:rPr>
            <a:t>16) Des provisions doivent être constituées conformément à l'Art. 960c § 2 CO, si des événements passés laissent entrevoir une perte d'avantages économiques pour les exercices à venir. Sont donnés en exemple de façon explicite, les charges dues aux obligations de garantie se présentant régulièrement, les redressements des immobilisations corporelles, les restructurations ainsi que la garantie de prospérité à long terme de l'entreprise. Dans le cas des "postes similaires prévus par la loi ", il doit s'agir d'une définition législative comblant une lacune pour tout ce qui aurait été éventuellement oublié.</a:t>
          </a:r>
          <a:r>
            <a:rPr lang="de-CH" sz="900">
              <a:latin typeface="Arial" pitchFamily="34" charset="0"/>
              <a:cs typeface="Arial" pitchFamily="34" charset="0"/>
            </a:rPr>
            <a:t> </a:t>
          </a:r>
          <a:endParaRPr lang="de-CH" sz="900">
            <a:solidFill>
              <a:sysClr val="windowText" lastClr="000000"/>
            </a:solidFill>
            <a:latin typeface="Arial" pitchFamily="34" charset="0"/>
            <a:cs typeface="Arial" pitchFamily="34" charset="0"/>
          </a:endParaRPr>
        </a:p>
      </xdr:txBody>
    </xdr:sp>
    <xdr:clientData/>
  </xdr:twoCellAnchor>
  <xdr:twoCellAnchor>
    <xdr:from>
      <xdr:col>0</xdr:col>
      <xdr:colOff>180975</xdr:colOff>
      <xdr:row>30</xdr:row>
      <xdr:rowOff>9525</xdr:rowOff>
    </xdr:from>
    <xdr:to>
      <xdr:col>0</xdr:col>
      <xdr:colOff>190500</xdr:colOff>
      <xdr:row>36</xdr:row>
      <xdr:rowOff>180975</xdr:rowOff>
    </xdr:to>
    <xdr:cxnSp macro="">
      <xdr:nvCxnSpPr>
        <xdr:cNvPr id="3" name="Gerade Verbindung 2"/>
        <xdr:cNvCxnSpPr/>
      </xdr:nvCxnSpPr>
      <xdr:spPr>
        <a:xfrm flipH="1">
          <a:off x="180975" y="5648325"/>
          <a:ext cx="9525" cy="1314450"/>
        </a:xfrm>
        <a:prstGeom prst="line">
          <a:avLst/>
        </a:prstGeom>
        <a:ln>
          <a:tailEnd type="ova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581025</xdr:colOff>
      <xdr:row>34</xdr:row>
      <xdr:rowOff>19048</xdr:rowOff>
    </xdr:from>
    <xdr:to>
      <xdr:col>9</xdr:col>
      <xdr:colOff>28575</xdr:colOff>
      <xdr:row>51</xdr:row>
      <xdr:rowOff>95250</xdr:rowOff>
    </xdr:to>
    <xdr:sp macro="" textlink="">
      <xdr:nvSpPr>
        <xdr:cNvPr id="2" name="Textfeld 1"/>
        <xdr:cNvSpPr txBox="1"/>
      </xdr:nvSpPr>
      <xdr:spPr>
        <a:xfrm>
          <a:off x="581025" y="7677148"/>
          <a:ext cx="7162800" cy="2667002"/>
        </a:xfrm>
        <a:prstGeom prst="rect">
          <a:avLst/>
        </a:prstGeom>
        <a:solidFill>
          <a:schemeClr val="accent3">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200"/>
            </a:lnSpc>
          </a:pPr>
          <a:r>
            <a:rPr lang="de-CH" sz="900" b="1" i="0" u="sng" strike="noStrike">
              <a:solidFill>
                <a:schemeClr val="dk1"/>
              </a:solidFill>
              <a:effectLst/>
              <a:latin typeface="Arial" pitchFamily="34" charset="0"/>
              <a:ea typeface="+mn-ea"/>
              <a:cs typeface="Arial" pitchFamily="34" charset="0"/>
            </a:rPr>
            <a:t>Observations générales</a:t>
          </a:r>
          <a:r>
            <a:rPr lang="de-CH" sz="900" b="0" i="0" u="none" strike="noStrike">
              <a:solidFill>
                <a:schemeClr val="dk1"/>
              </a:solidFill>
              <a:effectLst/>
              <a:latin typeface="Arial" pitchFamily="34" charset="0"/>
              <a:ea typeface="+mn-ea"/>
              <a:cs typeface="Arial" pitchFamily="34" charset="0"/>
            </a:rPr>
            <a:t/>
          </a:r>
          <a:br>
            <a:rPr lang="de-CH" sz="900" b="0" i="0" u="none" strike="noStrike">
              <a:solidFill>
                <a:schemeClr val="dk1"/>
              </a:solidFill>
              <a:effectLst/>
              <a:latin typeface="Arial" pitchFamily="34" charset="0"/>
              <a:ea typeface="+mn-ea"/>
              <a:cs typeface="Arial" pitchFamily="34" charset="0"/>
            </a:rPr>
          </a:br>
          <a:r>
            <a:rPr lang="de-CH" sz="900" b="0" i="0" u="none" strike="noStrike">
              <a:solidFill>
                <a:schemeClr val="dk1"/>
              </a:solidFill>
              <a:effectLst/>
              <a:latin typeface="Arial" pitchFamily="34" charset="0"/>
              <a:ea typeface="+mn-ea"/>
              <a:cs typeface="Arial" pitchFamily="34" charset="0"/>
            </a:rPr>
            <a:t>La chronologie des postes du bilan est prévue par la loi et doit être respectée en conséquence. D'autres postes peuvent être indiqués séparément dans le bilan ou dans l'annexe si cela est essentiel pour l'évaluation de la situation financière par des tiers ou si c'est d'usage en raison de l'activité de l'entreprise.</a:t>
          </a:r>
          <a:br>
            <a:rPr lang="de-CH" sz="900" b="0" i="0" u="none" strike="noStrike">
              <a:solidFill>
                <a:schemeClr val="dk1"/>
              </a:solidFill>
              <a:effectLst/>
              <a:latin typeface="Arial" pitchFamily="34" charset="0"/>
              <a:ea typeface="+mn-ea"/>
              <a:cs typeface="Arial" pitchFamily="34" charset="0"/>
            </a:rPr>
          </a:br>
          <a:r>
            <a:rPr lang="de-CH" sz="900" b="0" i="0" u="none" strike="noStrike">
              <a:solidFill>
                <a:schemeClr val="dk1"/>
              </a:solidFill>
              <a:effectLst/>
              <a:latin typeface="Arial" pitchFamily="34" charset="0"/>
              <a:ea typeface="+mn-ea"/>
              <a:cs typeface="Arial" pitchFamily="34" charset="0"/>
            </a:rPr>
            <a:t/>
          </a:r>
          <a:br>
            <a:rPr lang="de-CH" sz="900" b="0" i="0" u="none" strike="noStrike">
              <a:solidFill>
                <a:schemeClr val="dk1"/>
              </a:solidFill>
              <a:effectLst/>
              <a:latin typeface="Arial" pitchFamily="34" charset="0"/>
              <a:ea typeface="+mn-ea"/>
              <a:cs typeface="Arial" pitchFamily="34" charset="0"/>
            </a:rPr>
          </a:br>
          <a:r>
            <a:rPr lang="de-CH" sz="900" b="1" i="0" u="sng" strike="noStrike">
              <a:solidFill>
                <a:schemeClr val="dk1"/>
              </a:solidFill>
              <a:effectLst/>
              <a:latin typeface="Arial" pitchFamily="34" charset="0"/>
              <a:ea typeface="+mn-ea"/>
              <a:cs typeface="Arial" pitchFamily="34" charset="0"/>
            </a:rPr>
            <a:t>Notes de bas de page</a:t>
          </a:r>
          <a:r>
            <a:rPr lang="de-CH" sz="900" b="0" i="0" u="none" strike="noStrike">
              <a:solidFill>
                <a:schemeClr val="dk1"/>
              </a:solidFill>
              <a:effectLst/>
              <a:latin typeface="Arial" pitchFamily="34" charset="0"/>
              <a:ea typeface="+mn-ea"/>
              <a:cs typeface="Arial" pitchFamily="34" charset="0"/>
            </a:rPr>
            <a:t/>
          </a:r>
          <a:br>
            <a:rPr lang="de-CH" sz="900" b="0" i="0" u="none" strike="noStrike">
              <a:solidFill>
                <a:schemeClr val="dk1"/>
              </a:solidFill>
              <a:effectLst/>
              <a:latin typeface="Arial" pitchFamily="34" charset="0"/>
              <a:ea typeface="+mn-ea"/>
              <a:cs typeface="Arial" pitchFamily="34" charset="0"/>
            </a:rPr>
          </a:br>
          <a:r>
            <a:rPr lang="de-CH" sz="900" b="0" i="0" u="none" strike="noStrike">
              <a:solidFill>
                <a:schemeClr val="dk1"/>
              </a:solidFill>
              <a:effectLst/>
              <a:latin typeface="Arial" pitchFamily="34" charset="0"/>
              <a:ea typeface="+mn-ea"/>
              <a:cs typeface="Arial" pitchFamily="34" charset="0"/>
            </a:rPr>
            <a:t>17) Les sous-totaux ne sont pas prescrits par la loi.</a:t>
          </a:r>
          <a:br>
            <a:rPr lang="de-CH" sz="900" b="0" i="0" u="none" strike="noStrike">
              <a:solidFill>
                <a:schemeClr val="dk1"/>
              </a:solidFill>
              <a:effectLst/>
              <a:latin typeface="Arial" pitchFamily="34" charset="0"/>
              <a:ea typeface="+mn-ea"/>
              <a:cs typeface="Arial" pitchFamily="34" charset="0"/>
            </a:rPr>
          </a:br>
          <a:r>
            <a:rPr lang="de-CH" sz="900" b="0" i="0" u="none" strike="noStrike">
              <a:solidFill>
                <a:schemeClr val="dk1"/>
              </a:solidFill>
              <a:effectLst/>
              <a:latin typeface="Arial" pitchFamily="34" charset="0"/>
              <a:ea typeface="+mn-ea"/>
              <a:cs typeface="Arial" pitchFamily="34" charset="0"/>
            </a:rPr>
            <a:t>18) Selon la loi, les amortissements et les corrections de valeurs peuvent être regroupés dans un poste.</a:t>
          </a:r>
          <a:br>
            <a:rPr lang="de-CH" sz="900" b="0" i="0" u="none" strike="noStrike">
              <a:solidFill>
                <a:schemeClr val="dk1"/>
              </a:solidFill>
              <a:effectLst/>
              <a:latin typeface="Arial" pitchFamily="34" charset="0"/>
              <a:ea typeface="+mn-ea"/>
              <a:cs typeface="Arial" pitchFamily="34" charset="0"/>
            </a:rPr>
          </a:br>
          <a:r>
            <a:rPr lang="de-CH" sz="900" b="0" i="0" u="none" strike="noStrike">
              <a:solidFill>
                <a:schemeClr val="dk1"/>
              </a:solidFill>
              <a:effectLst/>
              <a:latin typeface="Arial" pitchFamily="34" charset="0"/>
              <a:ea typeface="+mn-ea"/>
              <a:cs typeface="Arial" pitchFamily="34" charset="0"/>
            </a:rPr>
            <a:t>A notre avis, une inscription séparée est toutefois plus judicieuse.</a:t>
          </a:r>
          <a:br>
            <a:rPr lang="de-CH" sz="900" b="0" i="0" u="none" strike="noStrike">
              <a:solidFill>
                <a:schemeClr val="dk1"/>
              </a:solidFill>
              <a:effectLst/>
              <a:latin typeface="Arial" pitchFamily="34" charset="0"/>
              <a:ea typeface="+mn-ea"/>
              <a:cs typeface="Arial" pitchFamily="34" charset="0"/>
            </a:rPr>
          </a:br>
          <a:r>
            <a:rPr lang="de-CH" sz="900" b="0" i="0" u="none" strike="noStrike">
              <a:solidFill>
                <a:schemeClr val="dk1"/>
              </a:solidFill>
              <a:effectLst/>
              <a:latin typeface="Arial" pitchFamily="34" charset="0"/>
              <a:ea typeface="+mn-ea"/>
              <a:cs typeface="Arial" pitchFamily="34" charset="0"/>
            </a:rPr>
            <a:t>19) Dans les présents comptes annuels,  les résultats des postes évalués à partir des prix courants contiennent  "les actifs cotés en bourse détenus à court terme "et "les immobilisations financières" dans les produits financiers / charges financières. Ces postes spécifiques à l'entreprise pourraient aussi être considérés comme hors exploitation, avec pour conséquence que les résultats correspondants soient comptabilisés comme produits/charges hors exploitation.</a:t>
          </a:r>
          <a:br>
            <a:rPr lang="de-CH" sz="900" b="0" i="0" u="none" strike="noStrike">
              <a:solidFill>
                <a:schemeClr val="dk1"/>
              </a:solidFill>
              <a:effectLst/>
              <a:latin typeface="Arial" pitchFamily="34" charset="0"/>
              <a:ea typeface="+mn-ea"/>
              <a:cs typeface="Arial" pitchFamily="34" charset="0"/>
            </a:rPr>
          </a:br>
          <a:r>
            <a:rPr lang="de-CH" sz="900" b="0" i="0" u="none" strike="noStrike">
              <a:solidFill>
                <a:schemeClr val="dk1"/>
              </a:solidFill>
              <a:effectLst/>
              <a:latin typeface="Arial" pitchFamily="34" charset="0"/>
              <a:ea typeface="+mn-ea"/>
              <a:cs typeface="Arial" pitchFamily="34" charset="0"/>
            </a:rPr>
            <a:t>20) A la rubrique Impôts directs, il faut comptabiliser les impôts sur les sociétés ou les impôts sur les bénéfices ainsi que les impôts sur le capital dus sur le résultat annuel.</a:t>
          </a:r>
          <a:r>
            <a:rPr lang="de-CH" sz="900">
              <a:latin typeface="Arial" pitchFamily="34" charset="0"/>
              <a:cs typeface="Arial" pitchFamily="34" charset="0"/>
            </a:rPr>
            <a:t> </a:t>
          </a:r>
          <a:endParaRPr lang="de-CH" sz="900">
            <a:solidFill>
              <a:schemeClr val="tx1"/>
            </a:solidFill>
            <a:latin typeface="Arial" pitchFamily="34" charset="0"/>
            <a:cs typeface="Arial" pitchFamily="34" charset="0"/>
          </a:endParaRPr>
        </a:p>
      </xdr:txBody>
    </xdr:sp>
    <xdr:clientData/>
  </xdr:twoCellAnchor>
  <xdr:twoCellAnchor>
    <xdr:from>
      <xdr:col>0</xdr:col>
      <xdr:colOff>361950</xdr:colOff>
      <xdr:row>4</xdr:row>
      <xdr:rowOff>28575</xdr:rowOff>
    </xdr:from>
    <xdr:to>
      <xdr:col>0</xdr:col>
      <xdr:colOff>400050</xdr:colOff>
      <xdr:row>31</xdr:row>
      <xdr:rowOff>133350</xdr:rowOff>
    </xdr:to>
    <xdr:cxnSp macro="">
      <xdr:nvCxnSpPr>
        <xdr:cNvPr id="3" name="Gerade Verbindung 2"/>
        <xdr:cNvCxnSpPr/>
      </xdr:nvCxnSpPr>
      <xdr:spPr>
        <a:xfrm>
          <a:off x="361950" y="1057275"/>
          <a:ext cx="38100" cy="6143625"/>
        </a:xfrm>
        <a:prstGeom prst="line">
          <a:avLst/>
        </a:prstGeom>
        <a:ln>
          <a:tailEnd type="ova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571500</xdr:colOff>
      <xdr:row>30</xdr:row>
      <xdr:rowOff>123823</xdr:rowOff>
    </xdr:from>
    <xdr:to>
      <xdr:col>7</xdr:col>
      <xdr:colOff>0</xdr:colOff>
      <xdr:row>40</xdr:row>
      <xdr:rowOff>9525</xdr:rowOff>
    </xdr:to>
    <xdr:sp macro="" textlink="">
      <xdr:nvSpPr>
        <xdr:cNvPr id="2" name="Textfeld 1"/>
        <xdr:cNvSpPr txBox="1"/>
      </xdr:nvSpPr>
      <xdr:spPr>
        <a:xfrm>
          <a:off x="571500" y="5505448"/>
          <a:ext cx="7048500" cy="1409702"/>
        </a:xfrm>
        <a:prstGeom prst="rect">
          <a:avLst/>
        </a:prstGeom>
        <a:solidFill>
          <a:schemeClr val="accent3">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ts val="1200"/>
            </a:lnSpc>
            <a:spcBef>
              <a:spcPts val="0"/>
            </a:spcBef>
            <a:spcAft>
              <a:spcPts val="0"/>
            </a:spcAft>
            <a:buClrTx/>
            <a:buSzTx/>
            <a:buFontTx/>
            <a:buNone/>
            <a:tabLst/>
            <a:defRPr/>
          </a:pPr>
          <a:r>
            <a:rPr lang="de-CH" sz="900" b="1" i="0" u="sng" strike="noStrike">
              <a:solidFill>
                <a:schemeClr val="dk1"/>
              </a:solidFill>
              <a:effectLst/>
              <a:latin typeface="Arial" pitchFamily="34" charset="0"/>
              <a:ea typeface="+mn-ea"/>
              <a:cs typeface="Arial" pitchFamily="34" charset="0"/>
            </a:rPr>
            <a:t>Observations générales</a:t>
          </a:r>
          <a:br>
            <a:rPr lang="de-CH" sz="900" b="1" i="0" u="sng" strike="noStrike">
              <a:solidFill>
                <a:schemeClr val="dk1"/>
              </a:solidFill>
              <a:effectLst/>
              <a:latin typeface="Arial" pitchFamily="34" charset="0"/>
              <a:ea typeface="+mn-ea"/>
              <a:cs typeface="Arial" pitchFamily="34" charset="0"/>
            </a:rPr>
          </a:br>
          <a:r>
            <a:rPr lang="de-CH" sz="900" b="0" i="0" u="none" strike="noStrike">
              <a:solidFill>
                <a:schemeClr val="dk1"/>
              </a:solidFill>
              <a:effectLst/>
              <a:latin typeface="Arial" pitchFamily="34" charset="0"/>
              <a:ea typeface="+mn-ea"/>
              <a:cs typeface="Arial" pitchFamily="34" charset="0"/>
            </a:rPr>
            <a:t>La chronologie des postes du bilan est prévue par la loi et doit être respectée en conséquence. D'autres postes peuvent être indiqués séparément dans le bilan ou dans l'annexe si cela est essentiel pour l'évaluation de la situation financière par des tiers ou si c'est d'usage en raison de l'activité de l'entreprise.</a:t>
          </a:r>
          <a:r>
            <a:rPr lang="de-CH" sz="1100" b="0" i="0" u="none" strike="noStrike">
              <a:solidFill>
                <a:schemeClr val="dk1"/>
              </a:solidFill>
              <a:effectLst/>
              <a:latin typeface="+mn-lt"/>
              <a:ea typeface="+mn-ea"/>
              <a:cs typeface="+mn-cs"/>
            </a:rPr>
            <a:t/>
          </a:r>
          <a:br>
            <a:rPr lang="de-CH" sz="1100" b="0" i="0" u="none" strike="noStrike">
              <a:solidFill>
                <a:schemeClr val="dk1"/>
              </a:solidFill>
              <a:effectLst/>
              <a:latin typeface="+mn-lt"/>
              <a:ea typeface="+mn-ea"/>
              <a:cs typeface="+mn-cs"/>
            </a:rPr>
          </a:br>
          <a:endParaRPr lang="de-CH" sz="900" baseline="0">
            <a:latin typeface="Arial" pitchFamily="34" charset="0"/>
            <a:cs typeface="Arial" pitchFamily="34" charset="0"/>
          </a:endParaRPr>
        </a:p>
        <a:p>
          <a:pPr>
            <a:lnSpc>
              <a:spcPts val="1200"/>
            </a:lnSpc>
          </a:pPr>
          <a:r>
            <a:rPr lang="de-CH" sz="900" baseline="0">
              <a:latin typeface="Arial" pitchFamily="34" charset="0"/>
              <a:cs typeface="Arial" pitchFamily="34" charset="0"/>
            </a:rPr>
            <a:t/>
          </a:r>
          <a:br>
            <a:rPr lang="de-CH" sz="900" baseline="0">
              <a:latin typeface="Arial" pitchFamily="34" charset="0"/>
              <a:cs typeface="Arial" pitchFamily="34" charset="0"/>
            </a:rPr>
          </a:br>
          <a:endParaRPr lang="de-CH" sz="900">
            <a:latin typeface="Arial" pitchFamily="34" charset="0"/>
            <a:cs typeface="Arial" pitchFamily="34" charset="0"/>
          </a:endParaRPr>
        </a:p>
      </xdr:txBody>
    </xdr:sp>
    <xdr:clientData/>
  </xdr:twoCellAnchor>
  <xdr:twoCellAnchor>
    <xdr:from>
      <xdr:col>0</xdr:col>
      <xdr:colOff>333375</xdr:colOff>
      <xdr:row>5</xdr:row>
      <xdr:rowOff>400050</xdr:rowOff>
    </xdr:from>
    <xdr:to>
      <xdr:col>0</xdr:col>
      <xdr:colOff>342900</xdr:colOff>
      <xdr:row>20</xdr:row>
      <xdr:rowOff>142875</xdr:rowOff>
    </xdr:to>
    <xdr:cxnSp macro="">
      <xdr:nvCxnSpPr>
        <xdr:cNvPr id="3" name="Gerade Verbindung 2"/>
        <xdr:cNvCxnSpPr/>
      </xdr:nvCxnSpPr>
      <xdr:spPr>
        <a:xfrm>
          <a:off x="333375" y="1000125"/>
          <a:ext cx="9525" cy="2419350"/>
        </a:xfrm>
        <a:prstGeom prst="line">
          <a:avLst/>
        </a:prstGeom>
        <a:ln>
          <a:tailEnd type="ova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361950</xdr:colOff>
      <xdr:row>25</xdr:row>
      <xdr:rowOff>38100</xdr:rowOff>
    </xdr:from>
    <xdr:to>
      <xdr:col>0</xdr:col>
      <xdr:colOff>371475</xdr:colOff>
      <xdr:row>29</xdr:row>
      <xdr:rowOff>85725</xdr:rowOff>
    </xdr:to>
    <xdr:cxnSp macro="">
      <xdr:nvCxnSpPr>
        <xdr:cNvPr id="4" name="Gerade Verbindung 3"/>
        <xdr:cNvCxnSpPr/>
      </xdr:nvCxnSpPr>
      <xdr:spPr>
        <a:xfrm>
          <a:off x="361950" y="4705350"/>
          <a:ext cx="9525" cy="695325"/>
        </a:xfrm>
        <a:prstGeom prst="line">
          <a:avLst/>
        </a:prstGeom>
        <a:ln>
          <a:tailEnd type="ova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523874</xdr:colOff>
      <xdr:row>30</xdr:row>
      <xdr:rowOff>190499</xdr:rowOff>
    </xdr:from>
    <xdr:to>
      <xdr:col>7</xdr:col>
      <xdr:colOff>38099</xdr:colOff>
      <xdr:row>51</xdr:row>
      <xdr:rowOff>9524</xdr:rowOff>
    </xdr:to>
    <xdr:sp macro="" textlink="">
      <xdr:nvSpPr>
        <xdr:cNvPr id="2" name="Textfeld 1"/>
        <xdr:cNvSpPr txBox="1"/>
      </xdr:nvSpPr>
      <xdr:spPr>
        <a:xfrm>
          <a:off x="523874" y="6419849"/>
          <a:ext cx="7172325" cy="3057525"/>
        </a:xfrm>
        <a:prstGeom prst="rect">
          <a:avLst/>
        </a:prstGeom>
        <a:solidFill>
          <a:schemeClr val="accent2">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200"/>
            </a:lnSpc>
          </a:pPr>
          <a:r>
            <a:rPr lang="de-CH" sz="900" b="1" u="sng">
              <a:latin typeface="Arial" pitchFamily="34" charset="0"/>
              <a:cs typeface="Arial" pitchFamily="34" charset="0"/>
            </a:rPr>
            <a:t>Observations générales</a:t>
          </a:r>
        </a:p>
        <a:p>
          <a:pPr>
            <a:lnSpc>
              <a:spcPts val="1200"/>
            </a:lnSpc>
          </a:pPr>
          <a:r>
            <a:rPr lang="de-CH" sz="900" b="0" u="none">
              <a:latin typeface="Arial" pitchFamily="34" charset="0"/>
              <a:cs typeface="Arial" pitchFamily="34" charset="0"/>
            </a:rPr>
            <a:t>La loi n'exige un tableau des flux de trésorerie que des grandes entreprises. A notre avis, cependant, les petites entreprises devraient aussi établir un tableau des flux de trésorerie dans le cadre d'une gestion financière circonspecte (au moins à des fins internes).</a:t>
          </a:r>
        </a:p>
        <a:p>
          <a:pPr>
            <a:lnSpc>
              <a:spcPts val="1200"/>
            </a:lnSpc>
          </a:pPr>
          <a:endParaRPr lang="de-CH" sz="900" b="0" u="none">
            <a:latin typeface="Arial" pitchFamily="34" charset="0"/>
            <a:cs typeface="Arial" pitchFamily="34" charset="0"/>
          </a:endParaRPr>
        </a:p>
        <a:p>
          <a:pPr>
            <a:lnSpc>
              <a:spcPts val="1200"/>
            </a:lnSpc>
          </a:pPr>
          <a:r>
            <a:rPr lang="de-CH" sz="900" b="0" u="none">
              <a:latin typeface="Arial" pitchFamily="34" charset="0"/>
              <a:cs typeface="Arial" pitchFamily="34" charset="0"/>
            </a:rPr>
            <a:t>Selon l'Art. 961b du  CO,  l'inscription  des montants totaux pour les flux de trésorerie liés à l'activité, aux investissements et  aux activités de financement  serait  suffisante.  A notre avis,  cette présentation serait à peine probante. C'est pourquoi, dans ce modèle de comptes annuels, un tableau des flux de trésorerie détaillé est représenté. Dans la pratique, le poste "Cash-Flow" est comptabilisé comme une sorte de "Flux de trésorerie brut" et souvent en plus comme "Phase préalable" pour le flux de trésorerie lié à l'activité. Celui-ci se calcule en règle générale par la correction du résultat annuel, pour les des amortissements, la constitution et la liquidation  des  provisions  et pour les autres charges sans effet sur les liquidités.</a:t>
          </a:r>
        </a:p>
        <a:p>
          <a:pPr>
            <a:lnSpc>
              <a:spcPts val="1200"/>
            </a:lnSpc>
          </a:pPr>
          <a:endParaRPr lang="de-CH" sz="900" b="0" u="none">
            <a:latin typeface="Arial" pitchFamily="34" charset="0"/>
            <a:cs typeface="Arial" pitchFamily="34" charset="0"/>
          </a:endParaRPr>
        </a:p>
        <a:p>
          <a:pPr>
            <a:lnSpc>
              <a:spcPts val="1200"/>
            </a:lnSpc>
          </a:pPr>
          <a:r>
            <a:rPr lang="de-CH" sz="900" b="1" u="sng">
              <a:latin typeface="Arial" pitchFamily="34" charset="0"/>
              <a:cs typeface="Arial" pitchFamily="34" charset="0"/>
            </a:rPr>
            <a:t>Notes de bas de page</a:t>
          </a:r>
        </a:p>
        <a:p>
          <a:pPr>
            <a:lnSpc>
              <a:spcPts val="1200"/>
            </a:lnSpc>
          </a:pPr>
          <a:r>
            <a:rPr lang="de-CH" sz="900" b="0" u="none">
              <a:latin typeface="Arial" pitchFamily="34" charset="0"/>
              <a:cs typeface="Arial" pitchFamily="34" charset="0"/>
            </a:rPr>
            <a:t>21) Selon le terme exact de l'Art. 961b du  CO,   le tableau des flux de trésorerie représente la modification de la trésorerie. A  notre avis, il en résulte que les fonds enrichis comme "la trésorerie nette des obligations bancaires à court terme" ou la  "trésorerie et les actifs cotés en bourse conservés à court terme" ne sont pas pris en compte. Du point de vue de la gestion, il nous semble aussi que cela est la bonne base. C'est une des raisons pour l'inscription séparée des postes "Trésorerie" et "Actifs cotés en bourse conservés à court terme" (voir bilan), alors que ceux-ci pourraient être regroupés dans un poste conformément à la loi.</a:t>
          </a:r>
          <a:r>
            <a:rPr lang="de-CH" sz="900" baseline="0">
              <a:solidFill>
                <a:sysClr val="windowText" lastClr="000000"/>
              </a:solidFill>
              <a:latin typeface="Arial" pitchFamily="34" charset="0"/>
              <a:cs typeface="Arial" pitchFamily="34" charset="0"/>
            </a:rPr>
            <a:t/>
          </a:r>
          <a:br>
            <a:rPr lang="de-CH" sz="900" baseline="0">
              <a:solidFill>
                <a:sysClr val="windowText" lastClr="000000"/>
              </a:solidFill>
              <a:latin typeface="Arial" pitchFamily="34" charset="0"/>
              <a:cs typeface="Arial" pitchFamily="34" charset="0"/>
            </a:rPr>
          </a:br>
          <a:r>
            <a:rPr lang="de-CH" sz="900" baseline="0">
              <a:latin typeface="Arial" pitchFamily="34" charset="0"/>
              <a:cs typeface="Arial" pitchFamily="34" charset="0"/>
            </a:rPr>
            <a:t/>
          </a:r>
          <a:br>
            <a:rPr lang="de-CH" sz="900" baseline="0">
              <a:latin typeface="Arial" pitchFamily="34" charset="0"/>
              <a:cs typeface="Arial" pitchFamily="34" charset="0"/>
            </a:rPr>
          </a:br>
          <a:endParaRPr lang="de-CH" sz="900" b="1" baseline="0">
            <a:solidFill>
              <a:srgbClr val="00B0F0"/>
            </a:solidFill>
            <a:latin typeface="Arial" pitchFamily="34" charset="0"/>
            <a:cs typeface="Arial" pitchFamily="34" charset="0"/>
          </a:endParaRPr>
        </a:p>
        <a:p>
          <a:pPr>
            <a:lnSpc>
              <a:spcPts val="1200"/>
            </a:lnSpc>
          </a:pPr>
          <a:endParaRPr lang="de-CH" sz="900" b="1">
            <a:solidFill>
              <a:srgbClr val="00B0F0"/>
            </a:solidFill>
            <a:latin typeface="Arial" pitchFamily="34" charset="0"/>
            <a:cs typeface="Arial" pitchFamily="34" charset="0"/>
          </a:endParaRPr>
        </a:p>
      </xdr:txBody>
    </xdr:sp>
    <xdr:clientData/>
  </xdr:twoCellAnchor>
  <xdr:twoCellAnchor>
    <xdr:from>
      <xdr:col>0</xdr:col>
      <xdr:colOff>247650</xdr:colOff>
      <xdr:row>5</xdr:row>
      <xdr:rowOff>9525</xdr:rowOff>
    </xdr:from>
    <xdr:to>
      <xdr:col>0</xdr:col>
      <xdr:colOff>247650</xdr:colOff>
      <xdr:row>29</xdr:row>
      <xdr:rowOff>123825</xdr:rowOff>
    </xdr:to>
    <xdr:cxnSp macro="">
      <xdr:nvCxnSpPr>
        <xdr:cNvPr id="3" name="Gerade Verbindung 2"/>
        <xdr:cNvCxnSpPr/>
      </xdr:nvCxnSpPr>
      <xdr:spPr>
        <a:xfrm>
          <a:off x="247650" y="800100"/>
          <a:ext cx="0" cy="4610100"/>
        </a:xfrm>
        <a:prstGeom prst="line">
          <a:avLst/>
        </a:prstGeom>
        <a:ln>
          <a:tailEnd type="ova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581025</xdr:colOff>
      <xdr:row>32</xdr:row>
      <xdr:rowOff>28576</xdr:rowOff>
    </xdr:from>
    <xdr:to>
      <xdr:col>8</xdr:col>
      <xdr:colOff>47625</xdr:colOff>
      <xdr:row>50</xdr:row>
      <xdr:rowOff>0</xdr:rowOff>
    </xdr:to>
    <xdr:sp macro="" textlink="">
      <xdr:nvSpPr>
        <xdr:cNvPr id="2" name="Textfeld 1"/>
        <xdr:cNvSpPr txBox="1"/>
      </xdr:nvSpPr>
      <xdr:spPr>
        <a:xfrm>
          <a:off x="581025" y="8077201"/>
          <a:ext cx="7143750" cy="3609974"/>
        </a:xfrm>
        <a:prstGeom prst="rect">
          <a:avLst/>
        </a:prstGeom>
        <a:solidFill>
          <a:schemeClr val="accent3">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200"/>
            </a:lnSpc>
          </a:pPr>
          <a:r>
            <a:rPr lang="de-CH" sz="900" b="1" i="0" u="sng" strike="noStrike">
              <a:solidFill>
                <a:schemeClr val="dk1"/>
              </a:solidFill>
              <a:effectLst/>
              <a:latin typeface="Arial" pitchFamily="34" charset="0"/>
              <a:ea typeface="+mn-ea"/>
              <a:cs typeface="Arial" pitchFamily="34" charset="0"/>
            </a:rPr>
            <a:t>Observations générales</a:t>
          </a:r>
          <a:r>
            <a:rPr lang="de-CH" sz="900" b="0" i="0" u="none" strike="noStrike">
              <a:solidFill>
                <a:schemeClr val="dk1"/>
              </a:solidFill>
              <a:effectLst/>
              <a:latin typeface="Arial" pitchFamily="34" charset="0"/>
              <a:ea typeface="+mn-ea"/>
              <a:cs typeface="Arial" pitchFamily="34" charset="0"/>
            </a:rPr>
            <a:t/>
          </a:r>
          <a:br>
            <a:rPr lang="de-CH" sz="900" b="0" i="0" u="none" strike="noStrike">
              <a:solidFill>
                <a:schemeClr val="dk1"/>
              </a:solidFill>
              <a:effectLst/>
              <a:latin typeface="Arial" pitchFamily="34" charset="0"/>
              <a:ea typeface="+mn-ea"/>
              <a:cs typeface="Arial" pitchFamily="34" charset="0"/>
            </a:rPr>
          </a:br>
          <a:r>
            <a:rPr lang="de-CH" sz="900" b="0" i="0" u="none" strike="noStrike">
              <a:solidFill>
                <a:schemeClr val="dk1"/>
              </a:solidFill>
              <a:effectLst/>
              <a:latin typeface="Arial" pitchFamily="34" charset="0"/>
              <a:ea typeface="+mn-ea"/>
              <a:cs typeface="Arial" pitchFamily="34" charset="0"/>
            </a:rPr>
            <a:t>A l'inverse des postes du bilan et du compte de résultat, la chronologie des informations demandées dans l'annexe n'est pas prescrite.</a:t>
          </a:r>
          <a:br>
            <a:rPr lang="de-CH" sz="900" b="0" i="0" u="none" strike="noStrike">
              <a:solidFill>
                <a:schemeClr val="dk1"/>
              </a:solidFill>
              <a:effectLst/>
              <a:latin typeface="Arial" pitchFamily="34" charset="0"/>
              <a:ea typeface="+mn-ea"/>
              <a:cs typeface="Arial" pitchFamily="34" charset="0"/>
            </a:rPr>
          </a:br>
          <a:r>
            <a:rPr lang="de-CH" sz="900" b="0" i="0" u="none" strike="noStrike">
              <a:solidFill>
                <a:schemeClr val="dk1"/>
              </a:solidFill>
              <a:effectLst/>
              <a:latin typeface="Arial" pitchFamily="34" charset="0"/>
              <a:ea typeface="+mn-ea"/>
              <a:cs typeface="Arial" pitchFamily="34" charset="0"/>
            </a:rPr>
            <a:t/>
          </a:r>
          <a:br>
            <a:rPr lang="de-CH" sz="900" b="0" i="0" u="none" strike="noStrike">
              <a:solidFill>
                <a:schemeClr val="dk1"/>
              </a:solidFill>
              <a:effectLst/>
              <a:latin typeface="Arial" pitchFamily="34" charset="0"/>
              <a:ea typeface="+mn-ea"/>
              <a:cs typeface="Arial" pitchFamily="34" charset="0"/>
            </a:rPr>
          </a:br>
          <a:r>
            <a:rPr lang="de-CH" sz="900" b="1" i="0" u="sng" strike="noStrike">
              <a:solidFill>
                <a:schemeClr val="dk1"/>
              </a:solidFill>
              <a:effectLst/>
              <a:latin typeface="Arial" pitchFamily="34" charset="0"/>
              <a:ea typeface="+mn-ea"/>
              <a:cs typeface="Arial" pitchFamily="34" charset="0"/>
            </a:rPr>
            <a:t>Notes de bas de page</a:t>
          </a:r>
          <a:r>
            <a:rPr lang="de-CH" sz="900" b="0" i="0" u="none" strike="noStrike">
              <a:solidFill>
                <a:schemeClr val="dk1"/>
              </a:solidFill>
              <a:effectLst/>
              <a:latin typeface="Arial" pitchFamily="34" charset="0"/>
              <a:ea typeface="+mn-ea"/>
              <a:cs typeface="Arial" pitchFamily="34" charset="0"/>
            </a:rPr>
            <a:t/>
          </a:r>
          <a:br>
            <a:rPr lang="de-CH" sz="900" b="0" i="0" u="none" strike="noStrike">
              <a:solidFill>
                <a:schemeClr val="dk1"/>
              </a:solidFill>
              <a:effectLst/>
              <a:latin typeface="Arial" pitchFamily="34" charset="0"/>
              <a:ea typeface="+mn-ea"/>
              <a:cs typeface="Arial" pitchFamily="34" charset="0"/>
            </a:rPr>
          </a:br>
          <a:r>
            <a:rPr lang="de-CH" sz="900" b="0" i="0" u="none" strike="noStrike">
              <a:solidFill>
                <a:schemeClr val="dk1"/>
              </a:solidFill>
              <a:effectLst/>
              <a:latin typeface="Arial" pitchFamily="34" charset="0"/>
              <a:ea typeface="+mn-ea"/>
              <a:cs typeface="Arial" pitchFamily="34" charset="0"/>
            </a:rPr>
            <a:t>22) Si cela ne ressort pas déjà dans le bilan ou le compte de résultat, selon l'Art. 959c §.1 Pt.1 du CO, le nom de la société ainsi que la forme juridique et le siège de l'entreprise doivent être mentionnés dans l'annexe. Ces informations figurent déjà dans ce modèle de comptes annuels mais dans l'en-tête des comptes annuels.</a:t>
          </a:r>
          <a:br>
            <a:rPr lang="de-CH" sz="900" b="0" i="0" u="none" strike="noStrike">
              <a:solidFill>
                <a:schemeClr val="dk1"/>
              </a:solidFill>
              <a:effectLst/>
              <a:latin typeface="Arial" pitchFamily="34" charset="0"/>
              <a:ea typeface="+mn-ea"/>
              <a:cs typeface="Arial" pitchFamily="34" charset="0"/>
            </a:rPr>
          </a:br>
          <a:r>
            <a:rPr lang="de-CH" sz="900" b="0" i="0" u="none" strike="noStrike">
              <a:solidFill>
                <a:schemeClr val="dk1"/>
              </a:solidFill>
              <a:effectLst/>
              <a:latin typeface="Arial" pitchFamily="34" charset="0"/>
              <a:ea typeface="+mn-ea"/>
              <a:cs typeface="Arial" pitchFamily="34" charset="0"/>
            </a:rPr>
            <a:t>23) Cette directive de publication correspond déjà au projet de loi initial du Conseil fédéral. Ainsi, une publication étendue des principes d'évaluation était visée. De nombreuses dispositions du projet de loi initial, particulièrement les directives d'évaluation ont été beaucoup adaptées par le parlement. Ainsi les réserves latentes, autorisées auparavant, sont inchangées et il ne faut également continuer à publier qu'une dissolution nette importante. Il y a donc un contraste par rapport à la publication exigée dans ce cas. Nous sommes donc d'avis que la publication minimale faite dans ce modèle de comptes annuels correspond aux dispositions légales. On verra dans la pratique si notre point de vue est partagé par d'autres - en particulier par les sociétés d'expertise comptable.</a:t>
          </a:r>
          <a:br>
            <a:rPr lang="de-CH" sz="900" b="0" i="0" u="none" strike="noStrike">
              <a:solidFill>
                <a:schemeClr val="dk1"/>
              </a:solidFill>
              <a:effectLst/>
              <a:latin typeface="Arial" pitchFamily="34" charset="0"/>
              <a:ea typeface="+mn-ea"/>
              <a:cs typeface="Arial" pitchFamily="34" charset="0"/>
            </a:rPr>
          </a:br>
          <a:r>
            <a:rPr lang="de-CH" sz="900" b="0" i="0" u="none" strike="noStrike">
              <a:solidFill>
                <a:schemeClr val="dk1"/>
              </a:solidFill>
              <a:effectLst/>
              <a:latin typeface="Arial" pitchFamily="34" charset="0"/>
              <a:ea typeface="+mn-ea"/>
              <a:cs typeface="Arial" pitchFamily="34" charset="0"/>
            </a:rPr>
            <a:t>Même la publication à ce point de l'annexe peut varier énormément d'une entreprise à l'autre. Autant les informations très nombreuses données ici peuvent être indispensables, autant il n'est également pas impensable que les indications données à ce point soient complètement supprimées. Reste à savoir, si la publication dans le bilan et le compte de résultat donne des informations "suffisantes". Il y a donc une grande marge d'appréciation pour le responsable qui établit le bilan.</a:t>
          </a:r>
          <a:r>
            <a:rPr lang="de-CH" sz="900">
              <a:latin typeface="Arial" pitchFamily="34" charset="0"/>
              <a:cs typeface="Arial" pitchFamily="34" charset="0"/>
            </a:rPr>
            <a:t> </a:t>
          </a:r>
          <a:endParaRPr lang="de-CH" sz="900" baseline="0">
            <a:latin typeface="Arial" pitchFamily="34" charset="0"/>
            <a:cs typeface="Arial" pitchFamily="34" charset="0"/>
          </a:endParaRPr>
        </a:p>
      </xdr:txBody>
    </xdr:sp>
    <xdr:clientData/>
  </xdr:twoCellAnchor>
  <xdr:twoCellAnchor>
    <xdr:from>
      <xdr:col>8</xdr:col>
      <xdr:colOff>209550</xdr:colOff>
      <xdr:row>13</xdr:row>
      <xdr:rowOff>66675</xdr:rowOff>
    </xdr:from>
    <xdr:to>
      <xdr:col>8</xdr:col>
      <xdr:colOff>209550</xdr:colOff>
      <xdr:row>31</xdr:row>
      <xdr:rowOff>85725</xdr:rowOff>
    </xdr:to>
    <xdr:cxnSp macro="">
      <xdr:nvCxnSpPr>
        <xdr:cNvPr id="6" name="Gerade Verbindung 5"/>
        <xdr:cNvCxnSpPr/>
      </xdr:nvCxnSpPr>
      <xdr:spPr>
        <a:xfrm>
          <a:off x="7886700" y="4381500"/>
          <a:ext cx="0" cy="3276600"/>
        </a:xfrm>
        <a:prstGeom prst="line">
          <a:avLst/>
        </a:prstGeom>
        <a:ln>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219075</xdr:colOff>
      <xdr:row>8</xdr:row>
      <xdr:rowOff>171450</xdr:rowOff>
    </xdr:from>
    <xdr:to>
      <xdr:col>8</xdr:col>
      <xdr:colOff>219075</xdr:colOff>
      <xdr:row>10</xdr:row>
      <xdr:rowOff>1419225</xdr:rowOff>
    </xdr:to>
    <xdr:cxnSp macro="">
      <xdr:nvCxnSpPr>
        <xdr:cNvPr id="10" name="Gerade Verbindung 9"/>
        <xdr:cNvCxnSpPr/>
      </xdr:nvCxnSpPr>
      <xdr:spPr>
        <a:xfrm>
          <a:off x="7896225" y="2047875"/>
          <a:ext cx="0" cy="1609725"/>
        </a:xfrm>
        <a:prstGeom prst="line">
          <a:avLst/>
        </a:prstGeom>
        <a:ln>
          <a:tailEnd type="ova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552450</xdr:colOff>
      <xdr:row>47</xdr:row>
      <xdr:rowOff>133350</xdr:rowOff>
    </xdr:from>
    <xdr:to>
      <xdr:col>8</xdr:col>
      <xdr:colOff>19050</xdr:colOff>
      <xdr:row>64</xdr:row>
      <xdr:rowOff>9524</xdr:rowOff>
    </xdr:to>
    <xdr:sp macro="" textlink="">
      <xdr:nvSpPr>
        <xdr:cNvPr id="2" name="Textfeld 1"/>
        <xdr:cNvSpPr txBox="1"/>
      </xdr:nvSpPr>
      <xdr:spPr>
        <a:xfrm>
          <a:off x="552450" y="10753725"/>
          <a:ext cx="7143750" cy="3276599"/>
        </a:xfrm>
        <a:prstGeom prst="rect">
          <a:avLst/>
        </a:prstGeom>
        <a:solidFill>
          <a:schemeClr val="accent3">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200"/>
            </a:lnSpc>
          </a:pPr>
          <a:r>
            <a:rPr lang="de-CH" sz="900" b="1" i="0" u="sng" strike="noStrike">
              <a:solidFill>
                <a:schemeClr val="dk1"/>
              </a:solidFill>
              <a:effectLst/>
              <a:latin typeface="Arial" pitchFamily="34" charset="0"/>
              <a:ea typeface="+mn-ea"/>
              <a:cs typeface="Arial" pitchFamily="34" charset="0"/>
            </a:rPr>
            <a:t>Notes de bas de page</a:t>
          </a:r>
          <a:r>
            <a:rPr lang="de-CH" sz="900" b="0" i="0" u="none" strike="noStrike">
              <a:solidFill>
                <a:schemeClr val="dk1"/>
              </a:solidFill>
              <a:effectLst/>
              <a:latin typeface="Arial" pitchFamily="34" charset="0"/>
              <a:ea typeface="+mn-ea"/>
              <a:cs typeface="Arial" pitchFamily="34" charset="0"/>
            </a:rPr>
            <a:t/>
          </a:r>
          <a:br>
            <a:rPr lang="de-CH" sz="900" b="0" i="0" u="none" strike="noStrike">
              <a:solidFill>
                <a:schemeClr val="dk1"/>
              </a:solidFill>
              <a:effectLst/>
              <a:latin typeface="Arial" pitchFamily="34" charset="0"/>
              <a:ea typeface="+mn-ea"/>
              <a:cs typeface="Arial" pitchFamily="34" charset="0"/>
            </a:rPr>
          </a:br>
          <a:r>
            <a:rPr lang="de-CH" sz="900" b="0" i="0" u="none" strike="noStrike">
              <a:solidFill>
                <a:schemeClr val="dk1"/>
              </a:solidFill>
              <a:effectLst/>
              <a:latin typeface="Arial" pitchFamily="34" charset="0"/>
              <a:ea typeface="+mn-ea"/>
              <a:cs typeface="Arial" pitchFamily="34" charset="0"/>
            </a:rPr>
            <a:t>25) La constitution d'une valeur de correction pour compenser les fluctuations boursières (appelée réserve de couverture des risques de fluctuation) est admise en tant que charge du compte de résultats. Mais il ne faut pas que cela entraîne une sous-évaluation tant de la valeur de réévaluation que de la valeur boursière. Une publication dans l'annexe ou dans le bilan est nécessaire.</a:t>
          </a:r>
          <a:r>
            <a:rPr lang="de-CH" sz="900">
              <a:latin typeface="Arial" pitchFamily="34" charset="0"/>
              <a:cs typeface="Arial" pitchFamily="34" charset="0"/>
            </a:rPr>
            <a:t> </a:t>
          </a:r>
          <a:endParaRPr lang="de-CH" sz="900" baseline="0">
            <a:latin typeface="Arial" pitchFamily="34" charset="0"/>
            <a:cs typeface="Arial" pitchFamily="34" charset="0"/>
          </a:endParaRPr>
        </a:p>
      </xdr:txBody>
    </xdr:sp>
    <xdr:clientData/>
  </xdr:twoCellAnchor>
  <xdr:twoCellAnchor>
    <xdr:from>
      <xdr:col>0</xdr:col>
      <xdr:colOff>352425</xdr:colOff>
      <xdr:row>28</xdr:row>
      <xdr:rowOff>47625</xdr:rowOff>
    </xdr:from>
    <xdr:to>
      <xdr:col>0</xdr:col>
      <xdr:colOff>361950</xdr:colOff>
      <xdr:row>40</xdr:row>
      <xdr:rowOff>38100</xdr:rowOff>
    </xdr:to>
    <xdr:cxnSp macro="">
      <xdr:nvCxnSpPr>
        <xdr:cNvPr id="5" name="Gerade Verbindung 4"/>
        <xdr:cNvCxnSpPr/>
      </xdr:nvCxnSpPr>
      <xdr:spPr>
        <a:xfrm flipH="1">
          <a:off x="352425" y="6619875"/>
          <a:ext cx="9525" cy="2581275"/>
        </a:xfrm>
        <a:prstGeom prst="line">
          <a:avLst/>
        </a:prstGeom>
        <a:ln>
          <a:tailEnd type="ova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209550</xdr:colOff>
      <xdr:row>4</xdr:row>
      <xdr:rowOff>0</xdr:rowOff>
    </xdr:from>
    <xdr:to>
      <xdr:col>8</xdr:col>
      <xdr:colOff>228600</xdr:colOff>
      <xdr:row>19</xdr:row>
      <xdr:rowOff>114300</xdr:rowOff>
    </xdr:to>
    <xdr:cxnSp macro="">
      <xdr:nvCxnSpPr>
        <xdr:cNvPr id="6" name="Gerade Verbindung 5"/>
        <xdr:cNvCxnSpPr/>
      </xdr:nvCxnSpPr>
      <xdr:spPr>
        <a:xfrm>
          <a:off x="7886700" y="4381500"/>
          <a:ext cx="19050" cy="6019800"/>
        </a:xfrm>
        <a:prstGeom prst="line">
          <a:avLst/>
        </a:prstGeom>
        <a:ln>
          <a:tailEnd type="ova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pageSetUpPr fitToPage="1"/>
  </sheetPr>
  <dimension ref="A1:C13"/>
  <sheetViews>
    <sheetView workbookViewId="0">
      <selection activeCell="F35" sqref="F35"/>
    </sheetView>
  </sheetViews>
  <sheetFormatPr baseColWidth="10" defaultRowHeight="12"/>
  <cols>
    <col min="1" max="1" width="11.42578125" style="115"/>
    <col min="2" max="2" width="25.140625" style="115" customWidth="1"/>
    <col min="3" max="3" width="12.85546875" style="115" customWidth="1"/>
    <col min="4" max="16384" width="11.42578125" style="115"/>
  </cols>
  <sheetData>
    <row r="1" spans="1:3">
      <c r="A1" s="114" t="s">
        <v>21</v>
      </c>
    </row>
    <row r="4" spans="1:3">
      <c r="A4" s="114" t="s">
        <v>22</v>
      </c>
    </row>
    <row r="6" spans="1:3">
      <c r="B6" s="115" t="s">
        <v>0</v>
      </c>
      <c r="C6" s="116" t="s">
        <v>40</v>
      </c>
    </row>
    <row r="7" spans="1:3">
      <c r="B7" s="115" t="s">
        <v>23</v>
      </c>
      <c r="C7" s="115" t="s">
        <v>24</v>
      </c>
    </row>
    <row r="9" spans="1:3">
      <c r="B9" s="115" t="s">
        <v>1</v>
      </c>
      <c r="C9" s="115">
        <v>2013</v>
      </c>
    </row>
    <row r="10" spans="1:3">
      <c r="B10" s="115" t="s">
        <v>2</v>
      </c>
      <c r="C10" s="117">
        <v>41639</v>
      </c>
    </row>
    <row r="12" spans="1:3">
      <c r="B12" s="115" t="s">
        <v>3</v>
      </c>
      <c r="C12" s="115">
        <f>C9-1</f>
        <v>2012</v>
      </c>
    </row>
    <row r="13" spans="1:3">
      <c r="B13" s="115" t="s">
        <v>4</v>
      </c>
      <c r="C13" s="117">
        <f>DATE(YEAR(C10)-1,MONTH(C10),DAY(C10))</f>
        <v>41274</v>
      </c>
    </row>
  </sheetData>
  <pageMargins left="0.19685039370078741" right="0.19685039370078741" top="0.39370078740157483" bottom="0.39370078740157483" header="0.31496062992125984" footer="0.31496062992125984"/>
  <pageSetup paperSize="9" fitToHeight="0" orientation="portrait" r:id="rId1"/>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L54"/>
  <sheetViews>
    <sheetView showGridLines="0" topLeftCell="A40" zoomScaleNormal="100" workbookViewId="0">
      <selection activeCell="C65" sqref="C65"/>
    </sheetView>
  </sheetViews>
  <sheetFormatPr baseColWidth="10" defaultColWidth="9.140625" defaultRowHeight="15.75"/>
  <cols>
    <col min="1" max="1" width="6.85546875" style="199" bestFit="1" customWidth="1"/>
    <col min="2" max="2" width="4" style="296" customWidth="1"/>
    <col min="3" max="3" width="73.7109375" style="151" customWidth="1"/>
    <col min="4" max="5" width="14" style="151" customWidth="1"/>
    <col min="6" max="6" width="1.7109375" style="7" customWidth="1"/>
    <col min="7" max="7" width="6.85546875" style="167" customWidth="1"/>
    <col min="8" max="8" width="9.140625" style="7"/>
    <col min="9" max="9" width="11.28515625" style="7" bestFit="1" customWidth="1"/>
    <col min="10" max="16384" width="9.140625" style="7"/>
  </cols>
  <sheetData>
    <row r="1" spans="1:7">
      <c r="A1" s="194"/>
      <c r="B1" s="291"/>
      <c r="C1" s="170"/>
      <c r="D1" s="170"/>
      <c r="E1" s="170"/>
      <c r="F1" s="118"/>
      <c r="G1" s="195"/>
    </row>
    <row r="2" spans="1:7">
      <c r="A2" s="194"/>
      <c r="B2" s="291"/>
      <c r="C2" s="170"/>
      <c r="D2" s="170"/>
      <c r="E2" s="170"/>
      <c r="F2" s="118"/>
      <c r="G2" s="195"/>
    </row>
    <row r="3" spans="1:7" s="3" customFormat="1" ht="36">
      <c r="A3" s="200" t="s">
        <v>114</v>
      </c>
      <c r="B3" s="292"/>
      <c r="C3" s="252" t="s">
        <v>128</v>
      </c>
      <c r="D3" s="146"/>
      <c r="E3" s="71" t="s">
        <v>5</v>
      </c>
      <c r="F3" s="35"/>
      <c r="G3" s="200" t="s">
        <v>127</v>
      </c>
    </row>
    <row r="4" spans="1:7">
      <c r="A4" s="125" t="s">
        <v>5</v>
      </c>
      <c r="B4" s="276"/>
      <c r="C4" s="149"/>
      <c r="D4" s="150"/>
      <c r="F4" s="34"/>
      <c r="G4" s="197" t="s">
        <v>5</v>
      </c>
    </row>
    <row r="5" spans="1:7">
      <c r="A5" s="1" t="s">
        <v>74</v>
      </c>
      <c r="B5" s="273"/>
      <c r="C5" s="475" t="s">
        <v>259</v>
      </c>
      <c r="G5" s="6"/>
    </row>
    <row r="6" spans="1:7" ht="8.25" customHeight="1">
      <c r="A6" s="1"/>
      <c r="B6" s="276"/>
      <c r="D6" s="275"/>
      <c r="G6" s="6"/>
    </row>
    <row r="7" spans="1:7">
      <c r="A7" s="1"/>
      <c r="B7" s="276"/>
      <c r="C7" s="154"/>
      <c r="D7" s="368">
        <f>Parametereingabe!C10</f>
        <v>41639</v>
      </c>
      <c r="E7" s="192">
        <f>Parametereingabe!C13</f>
        <v>41274</v>
      </c>
      <c r="G7" s="6"/>
    </row>
    <row r="8" spans="1:7">
      <c r="A8" s="1"/>
      <c r="B8" s="276"/>
      <c r="C8" s="473" t="s">
        <v>133</v>
      </c>
      <c r="D8" s="380"/>
      <c r="E8" s="381"/>
      <c r="F8" s="382"/>
      <c r="G8" s="383"/>
    </row>
    <row r="9" spans="1:7">
      <c r="A9" s="1"/>
      <c r="B9" s="276"/>
      <c r="C9" s="474" t="s">
        <v>260</v>
      </c>
      <c r="D9" s="384">
        <v>55500</v>
      </c>
      <c r="E9" s="385">
        <v>0</v>
      </c>
      <c r="F9" s="382"/>
      <c r="G9" s="383"/>
    </row>
    <row r="10" spans="1:7">
      <c r="A10" s="1"/>
      <c r="B10" s="276"/>
      <c r="C10" s="474" t="s">
        <v>261</v>
      </c>
      <c r="D10" s="384">
        <v>0</v>
      </c>
      <c r="E10" s="385">
        <v>0</v>
      </c>
      <c r="F10" s="382"/>
      <c r="G10" s="383" t="s">
        <v>92</v>
      </c>
    </row>
    <row r="11" spans="1:7">
      <c r="A11" s="1"/>
      <c r="B11" s="276"/>
      <c r="C11" s="474" t="s">
        <v>262</v>
      </c>
      <c r="D11" s="384">
        <v>33000</v>
      </c>
      <c r="E11" s="385">
        <v>0</v>
      </c>
      <c r="F11" s="382"/>
      <c r="G11" s="383"/>
    </row>
    <row r="12" spans="1:7">
      <c r="A12" s="1"/>
      <c r="B12" s="276"/>
      <c r="C12" s="386"/>
      <c r="D12" s="387"/>
      <c r="E12" s="388"/>
      <c r="F12" s="382"/>
      <c r="G12" s="383"/>
    </row>
    <row r="13" spans="1:7">
      <c r="A13" s="1"/>
      <c r="B13" s="276"/>
      <c r="C13" s="473" t="s">
        <v>134</v>
      </c>
      <c r="D13" s="380"/>
      <c r="E13" s="381"/>
      <c r="F13" s="382"/>
      <c r="G13" s="383"/>
    </row>
    <row r="14" spans="1:7">
      <c r="A14" s="1"/>
      <c r="B14" s="276"/>
      <c r="C14" s="474" t="s">
        <v>260</v>
      </c>
      <c r="D14" s="384">
        <v>0</v>
      </c>
      <c r="E14" s="385">
        <v>0</v>
      </c>
      <c r="F14" s="382"/>
      <c r="G14" s="383" t="s">
        <v>92</v>
      </c>
    </row>
    <row r="15" spans="1:7">
      <c r="A15" s="1"/>
      <c r="B15" s="276"/>
      <c r="C15" s="474" t="s">
        <v>261</v>
      </c>
      <c r="D15" s="384">
        <v>10000</v>
      </c>
      <c r="E15" s="385">
        <v>0</v>
      </c>
      <c r="F15" s="382"/>
      <c r="G15" s="383"/>
    </row>
    <row r="16" spans="1:7">
      <c r="A16" s="1"/>
      <c r="B16" s="276"/>
      <c r="C16" s="474" t="s">
        <v>262</v>
      </c>
      <c r="D16" s="384">
        <v>50000</v>
      </c>
      <c r="E16" s="385">
        <v>45700</v>
      </c>
      <c r="F16" s="382"/>
      <c r="G16" s="383"/>
    </row>
    <row r="17" spans="1:12">
      <c r="A17" s="1"/>
      <c r="B17" s="276"/>
      <c r="C17" s="386"/>
      <c r="D17" s="387"/>
      <c r="E17" s="388"/>
      <c r="F17" s="382"/>
      <c r="G17" s="383"/>
    </row>
    <row r="18" spans="1:12">
      <c r="A18" s="1"/>
      <c r="B18" s="276"/>
      <c r="C18" s="473" t="s">
        <v>140</v>
      </c>
      <c r="D18" s="380"/>
      <c r="E18" s="381"/>
      <c r="F18" s="382"/>
      <c r="G18" s="383"/>
    </row>
    <row r="19" spans="1:12">
      <c r="A19" s="1"/>
      <c r="B19" s="276"/>
      <c r="C19" s="474" t="s">
        <v>260</v>
      </c>
      <c r="D19" s="384">
        <v>0</v>
      </c>
      <c r="E19" s="385">
        <v>0</v>
      </c>
      <c r="F19" s="382"/>
      <c r="G19" s="383" t="s">
        <v>92</v>
      </c>
    </row>
    <row r="20" spans="1:12">
      <c r="A20" s="1"/>
      <c r="B20" s="276"/>
      <c r="C20" s="474" t="s">
        <v>261</v>
      </c>
      <c r="D20" s="384">
        <v>0</v>
      </c>
      <c r="E20" s="385">
        <v>0</v>
      </c>
      <c r="F20" s="382"/>
      <c r="G20" s="383" t="s">
        <v>92</v>
      </c>
    </row>
    <row r="21" spans="1:12">
      <c r="A21" s="1"/>
      <c r="B21" s="276"/>
      <c r="C21" s="474" t="s">
        <v>262</v>
      </c>
      <c r="D21" s="384">
        <v>0</v>
      </c>
      <c r="E21" s="385">
        <v>0</v>
      </c>
      <c r="F21" s="382"/>
      <c r="G21" s="383" t="s">
        <v>92</v>
      </c>
    </row>
    <row r="22" spans="1:12">
      <c r="A22" s="1"/>
      <c r="B22" s="276"/>
      <c r="C22" s="389"/>
      <c r="D22" s="390"/>
      <c r="E22" s="391"/>
      <c r="F22" s="382"/>
      <c r="G22" s="383"/>
      <c r="L22" s="7" t="s">
        <v>5</v>
      </c>
    </row>
    <row r="23" spans="1:12">
      <c r="A23" s="1"/>
      <c r="B23" s="276"/>
      <c r="C23" s="473" t="s">
        <v>267</v>
      </c>
      <c r="D23" s="380"/>
      <c r="E23" s="381"/>
      <c r="F23" s="382"/>
      <c r="G23" s="383"/>
    </row>
    <row r="24" spans="1:12">
      <c r="A24" s="1"/>
      <c r="B24" s="276"/>
      <c r="C24" s="474" t="s">
        <v>260</v>
      </c>
      <c r="D24" s="384">
        <v>211716</v>
      </c>
      <c r="E24" s="385">
        <v>113765</v>
      </c>
      <c r="F24" s="382"/>
      <c r="G24" s="383"/>
    </row>
    <row r="25" spans="1:12">
      <c r="A25" s="1"/>
      <c r="B25" s="276"/>
      <c r="C25" s="474" t="s">
        <v>261</v>
      </c>
      <c r="D25" s="384">
        <v>0</v>
      </c>
      <c r="E25" s="385">
        <v>0</v>
      </c>
      <c r="F25" s="382"/>
      <c r="G25" s="383" t="s">
        <v>92</v>
      </c>
    </row>
    <row r="26" spans="1:12">
      <c r="A26" s="1"/>
      <c r="B26" s="276"/>
      <c r="C26" s="474" t="s">
        <v>262</v>
      </c>
      <c r="D26" s="384">
        <v>96700</v>
      </c>
      <c r="E26" s="385">
        <v>5000</v>
      </c>
      <c r="F26" s="382"/>
      <c r="G26" s="383"/>
    </row>
    <row r="27" spans="1:12">
      <c r="A27" s="1"/>
      <c r="B27" s="276"/>
      <c r="C27" s="389"/>
      <c r="D27" s="390"/>
      <c r="E27" s="391"/>
      <c r="F27" s="382"/>
      <c r="G27" s="383"/>
    </row>
    <row r="28" spans="1:12">
      <c r="A28" s="1"/>
      <c r="B28" s="276"/>
      <c r="C28" s="473" t="s">
        <v>266</v>
      </c>
      <c r="D28" s="380"/>
      <c r="E28" s="381"/>
      <c r="F28" s="382"/>
      <c r="G28" s="383"/>
    </row>
    <row r="29" spans="1:12">
      <c r="A29" s="1"/>
      <c r="B29" s="276"/>
      <c r="C29" s="474" t="s">
        <v>260</v>
      </c>
      <c r="D29" s="384">
        <v>0</v>
      </c>
      <c r="E29" s="385">
        <v>0</v>
      </c>
      <c r="F29" s="382"/>
      <c r="G29" s="383" t="s">
        <v>92</v>
      </c>
    </row>
    <row r="30" spans="1:12">
      <c r="A30" s="1"/>
      <c r="B30" s="276"/>
      <c r="C30" s="474" t="s">
        <v>261</v>
      </c>
      <c r="D30" s="384">
        <v>0</v>
      </c>
      <c r="E30" s="385">
        <v>0</v>
      </c>
      <c r="F30" s="382"/>
      <c r="G30" s="383" t="s">
        <v>5</v>
      </c>
    </row>
    <row r="31" spans="1:12">
      <c r="A31" s="1"/>
      <c r="B31" s="276"/>
      <c r="C31" s="474" t="s">
        <v>262</v>
      </c>
      <c r="D31" s="384">
        <v>0</v>
      </c>
      <c r="E31" s="385">
        <v>0</v>
      </c>
      <c r="F31" s="382"/>
      <c r="G31" s="383" t="s">
        <v>5</v>
      </c>
    </row>
    <row r="32" spans="1:12">
      <c r="A32" s="1"/>
      <c r="B32" s="276"/>
      <c r="C32" s="386"/>
      <c r="D32" s="387"/>
      <c r="E32" s="388"/>
      <c r="F32" s="382"/>
      <c r="G32" s="383"/>
    </row>
    <row r="33" spans="1:7">
      <c r="A33" s="1"/>
      <c r="B33" s="276"/>
      <c r="C33" s="473" t="s">
        <v>265</v>
      </c>
      <c r="D33" s="380"/>
      <c r="E33" s="381"/>
      <c r="F33" s="382"/>
      <c r="G33" s="383"/>
    </row>
    <row r="34" spans="1:7">
      <c r="A34" s="1"/>
      <c r="B34" s="276"/>
      <c r="C34" s="474" t="s">
        <v>260</v>
      </c>
      <c r="D34" s="384">
        <v>0</v>
      </c>
      <c r="E34" s="385">
        <v>0</v>
      </c>
      <c r="F34" s="382"/>
      <c r="G34" s="383" t="s">
        <v>5</v>
      </c>
    </row>
    <row r="35" spans="1:7">
      <c r="A35" s="1"/>
      <c r="B35" s="276"/>
      <c r="C35" s="474" t="s">
        <v>261</v>
      </c>
      <c r="D35" s="384">
        <v>0</v>
      </c>
      <c r="E35" s="385">
        <v>0</v>
      </c>
      <c r="F35" s="382"/>
      <c r="G35" s="383"/>
    </row>
    <row r="36" spans="1:7">
      <c r="A36" s="1"/>
      <c r="B36" s="276"/>
      <c r="C36" s="474" t="s">
        <v>262</v>
      </c>
      <c r="D36" s="384">
        <v>0</v>
      </c>
      <c r="E36" s="385">
        <v>0</v>
      </c>
      <c r="F36" s="382"/>
      <c r="G36" s="383"/>
    </row>
    <row r="37" spans="1:7">
      <c r="A37" s="1"/>
      <c r="B37" s="276"/>
      <c r="C37" s="389"/>
      <c r="D37" s="390"/>
      <c r="E37" s="391"/>
      <c r="F37" s="382"/>
      <c r="G37" s="383"/>
    </row>
    <row r="38" spans="1:7">
      <c r="A38" s="1"/>
      <c r="B38" s="276"/>
      <c r="C38" s="473" t="s">
        <v>264</v>
      </c>
      <c r="D38" s="380"/>
      <c r="E38" s="381"/>
      <c r="F38" s="382"/>
      <c r="G38" s="383"/>
    </row>
    <row r="39" spans="1:7">
      <c r="A39" s="1"/>
      <c r="B39" s="276"/>
      <c r="C39" s="474" t="s">
        <v>260</v>
      </c>
      <c r="D39" s="384">
        <v>200000</v>
      </c>
      <c r="E39" s="385">
        <v>200000</v>
      </c>
      <c r="F39" s="382"/>
      <c r="G39" s="383"/>
    </row>
    <row r="40" spans="1:7">
      <c r="A40" s="1"/>
      <c r="B40" s="276"/>
      <c r="C40" s="474" t="s">
        <v>261</v>
      </c>
      <c r="D40" s="384">
        <v>0</v>
      </c>
      <c r="E40" s="385">
        <v>0</v>
      </c>
      <c r="F40" s="382"/>
      <c r="G40" s="383" t="s">
        <v>92</v>
      </c>
    </row>
    <row r="41" spans="1:7">
      <c r="A41" s="1"/>
      <c r="B41" s="276"/>
      <c r="C41" s="474" t="s">
        <v>262</v>
      </c>
      <c r="D41" s="384">
        <v>0</v>
      </c>
      <c r="E41" s="385">
        <v>0</v>
      </c>
      <c r="F41" s="382"/>
      <c r="G41" s="383"/>
    </row>
    <row r="42" spans="1:7">
      <c r="A42" s="1"/>
      <c r="B42" s="276"/>
      <c r="C42" s="389"/>
      <c r="D42" s="390"/>
      <c r="E42" s="391"/>
      <c r="F42" s="382"/>
      <c r="G42" s="383"/>
    </row>
    <row r="43" spans="1:7">
      <c r="A43" s="1"/>
      <c r="B43" s="276"/>
      <c r="C43" s="473" t="s">
        <v>263</v>
      </c>
      <c r="D43" s="380"/>
      <c r="E43" s="381"/>
      <c r="F43" s="382"/>
      <c r="G43" s="383"/>
    </row>
    <row r="44" spans="1:7">
      <c r="A44" s="1"/>
      <c r="B44" s="276"/>
      <c r="C44" s="474" t="s">
        <v>260</v>
      </c>
      <c r="D44" s="384">
        <v>0</v>
      </c>
      <c r="E44" s="385">
        <v>0</v>
      </c>
      <c r="F44" s="382"/>
      <c r="G44" s="383"/>
    </row>
    <row r="45" spans="1:7">
      <c r="A45" s="1"/>
      <c r="B45" s="276"/>
      <c r="C45" s="474" t="s">
        <v>261</v>
      </c>
      <c r="D45" s="384">
        <v>0</v>
      </c>
      <c r="E45" s="385">
        <v>0</v>
      </c>
      <c r="F45" s="382"/>
      <c r="G45" s="383"/>
    </row>
    <row r="46" spans="1:7">
      <c r="A46" s="1"/>
      <c r="B46" s="276"/>
      <c r="C46" s="474" t="s">
        <v>262</v>
      </c>
      <c r="D46" s="384">
        <v>0</v>
      </c>
      <c r="E46" s="385">
        <v>0</v>
      </c>
      <c r="F46" s="382"/>
      <c r="G46" s="383"/>
    </row>
    <row r="47" spans="1:7">
      <c r="A47" s="1"/>
      <c r="B47" s="276"/>
      <c r="C47" s="382"/>
      <c r="D47" s="382"/>
      <c r="E47" s="382"/>
      <c r="F47" s="382"/>
      <c r="G47" s="383"/>
    </row>
    <row r="48" spans="1:7">
      <c r="A48" s="1"/>
      <c r="B48" s="276"/>
      <c r="G48" s="6"/>
    </row>
    <row r="49" spans="1:7">
      <c r="A49" s="1"/>
      <c r="B49" s="276"/>
      <c r="G49" s="6"/>
    </row>
    <row r="50" spans="1:7">
      <c r="A50" s="1"/>
      <c r="B50" s="276"/>
      <c r="G50" s="6"/>
    </row>
    <row r="51" spans="1:7">
      <c r="A51" s="1"/>
      <c r="B51" s="276"/>
      <c r="G51" s="6"/>
    </row>
    <row r="52" spans="1:7">
      <c r="A52" s="1"/>
      <c r="B52" s="276"/>
      <c r="G52" s="6"/>
    </row>
    <row r="53" spans="1:7">
      <c r="A53" s="1"/>
      <c r="B53" s="276"/>
      <c r="G53" s="6"/>
    </row>
    <row r="54" spans="1:7">
      <c r="A54" s="1"/>
      <c r="B54" s="276"/>
      <c r="G54" s="6"/>
    </row>
  </sheetData>
  <pageMargins left="0.19685039370078741" right="0.19685039370078741" top="0.39370078740157483" bottom="0.39370078740157483" header="0.31496062992125984" footer="0.31496062992125984"/>
  <pageSetup paperSize="9" scale="80" fitToHeight="0"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K82"/>
  <sheetViews>
    <sheetView showGridLines="0" topLeftCell="A40" zoomScaleNormal="100" workbookViewId="0">
      <selection activeCell="C25" sqref="C25"/>
    </sheetView>
  </sheetViews>
  <sheetFormatPr baseColWidth="10" defaultColWidth="9.140625" defaultRowHeight="15.75"/>
  <cols>
    <col min="1" max="1" width="9.42578125" style="217" bestFit="1" customWidth="1"/>
    <col min="2" max="2" width="4.42578125" style="296" bestFit="1" customWidth="1"/>
    <col min="3" max="3" width="70.140625" style="151" customWidth="1"/>
    <col min="4" max="4" width="7" style="151" customWidth="1"/>
    <col min="5" max="5" width="7.7109375" style="151" customWidth="1"/>
    <col min="6" max="6" width="7" style="151" customWidth="1"/>
    <col min="7" max="7" width="7.7109375" style="151" customWidth="1"/>
    <col min="8" max="8" width="1.7109375" style="7" customWidth="1"/>
    <col min="9" max="9" width="6.28515625" style="331" bestFit="1" customWidth="1"/>
    <col min="10" max="10" width="9.140625" style="97"/>
    <col min="11" max="11" width="28.5703125" style="7" customWidth="1"/>
    <col min="12" max="12" width="11.28515625" style="7" bestFit="1" customWidth="1"/>
    <col min="13" max="16384" width="9.140625" style="7"/>
  </cols>
  <sheetData>
    <row r="1" spans="1:11">
      <c r="A1" s="206"/>
      <c r="B1" s="291"/>
      <c r="C1" s="170"/>
      <c r="D1" s="170"/>
      <c r="E1" s="170"/>
      <c r="F1" s="170"/>
      <c r="G1" s="170"/>
      <c r="H1" s="118"/>
      <c r="I1" s="6"/>
    </row>
    <row r="2" spans="1:11">
      <c r="A2" s="206"/>
      <c r="B2" s="291"/>
      <c r="C2" s="170"/>
      <c r="D2" s="170"/>
      <c r="E2" s="170"/>
      <c r="F2" s="170"/>
      <c r="G2" s="170"/>
      <c r="H2" s="118"/>
      <c r="I2" s="6"/>
    </row>
    <row r="3" spans="1:11" s="3" customFormat="1" ht="48">
      <c r="A3" s="200" t="s">
        <v>114</v>
      </c>
      <c r="B3" s="292"/>
      <c r="C3" s="252" t="s">
        <v>128</v>
      </c>
      <c r="D3" s="146"/>
      <c r="E3" s="146"/>
      <c r="F3" s="71" t="s">
        <v>5</v>
      </c>
      <c r="G3" s="71"/>
      <c r="H3" s="35"/>
      <c r="I3" s="200" t="s">
        <v>127</v>
      </c>
      <c r="J3" s="97"/>
    </row>
    <row r="4" spans="1:11">
      <c r="A4" s="208" t="s">
        <v>5</v>
      </c>
      <c r="B4" s="276"/>
      <c r="C4" s="149"/>
      <c r="D4" s="150"/>
      <c r="E4" s="150"/>
      <c r="H4" s="34"/>
      <c r="I4" s="197" t="s">
        <v>5</v>
      </c>
      <c r="J4" s="97" t="s">
        <v>5</v>
      </c>
    </row>
    <row r="5" spans="1:11" s="97" customFormat="1" ht="14.25" customHeight="1">
      <c r="A5" s="208"/>
      <c r="B5" s="276"/>
      <c r="C5" s="154"/>
      <c r="D5" s="288"/>
      <c r="E5" s="288"/>
      <c r="F5" s="156"/>
      <c r="G5" s="156"/>
      <c r="H5" s="7"/>
      <c r="I5" s="6"/>
      <c r="K5" s="7"/>
    </row>
    <row r="6" spans="1:11" s="97" customFormat="1" ht="14.25" customHeight="1">
      <c r="A6" s="210" t="s">
        <v>63</v>
      </c>
      <c r="B6" s="273"/>
      <c r="C6" s="475" t="s">
        <v>268</v>
      </c>
      <c r="D6" s="288"/>
      <c r="E6" s="288"/>
      <c r="F6" s="156"/>
      <c r="G6" s="156"/>
      <c r="H6" s="7"/>
      <c r="I6" s="6" t="s">
        <v>5</v>
      </c>
      <c r="K6" s="7"/>
    </row>
    <row r="7" spans="1:11" s="97" customFormat="1" ht="14.25" customHeight="1">
      <c r="A7" s="208"/>
      <c r="B7" s="276"/>
      <c r="C7" s="154"/>
      <c r="D7" s="545">
        <f>Parametereingabe!C9</f>
        <v>2013</v>
      </c>
      <c r="E7" s="545"/>
      <c r="F7" s="560">
        <f>Parametereingabe!C12</f>
        <v>2012</v>
      </c>
      <c r="G7" s="560"/>
      <c r="H7" s="7"/>
      <c r="I7" s="6"/>
      <c r="K7" s="7"/>
    </row>
    <row r="8" spans="1:11" s="97" customFormat="1" ht="14.25" customHeight="1">
      <c r="A8" s="208" t="s">
        <v>5</v>
      </c>
      <c r="B8" s="276"/>
      <c r="C8" s="467" t="s">
        <v>269</v>
      </c>
      <c r="D8" s="551">
        <v>0</v>
      </c>
      <c r="E8" s="551"/>
      <c r="F8" s="554">
        <v>0</v>
      </c>
      <c r="G8" s="554"/>
      <c r="H8" s="7"/>
      <c r="I8" s="366" t="s">
        <v>107</v>
      </c>
      <c r="J8" s="97" t="s">
        <v>5</v>
      </c>
      <c r="K8" s="7"/>
    </row>
    <row r="9" spans="1:11" s="97" customFormat="1" ht="14.25" customHeight="1">
      <c r="A9" s="208" t="s">
        <v>5</v>
      </c>
      <c r="B9" s="276"/>
      <c r="C9" s="154"/>
      <c r="D9" s="289"/>
      <c r="E9" s="289"/>
      <c r="F9" s="156"/>
      <c r="G9" s="156"/>
      <c r="H9" s="7"/>
      <c r="I9" s="6" t="s">
        <v>5</v>
      </c>
      <c r="K9" s="7"/>
    </row>
    <row r="10" spans="1:11" s="97" customFormat="1" ht="14.25" customHeight="1">
      <c r="A10" s="208"/>
      <c r="B10" s="276"/>
      <c r="C10" s="154"/>
      <c r="D10" s="289"/>
      <c r="E10" s="289"/>
      <c r="F10" s="156"/>
      <c r="G10" s="156"/>
      <c r="H10" s="7"/>
      <c r="I10" s="6"/>
      <c r="K10" s="7"/>
    </row>
    <row r="11" spans="1:11" s="97" customFormat="1" ht="14.25" customHeight="1">
      <c r="A11" s="210" t="s">
        <v>64</v>
      </c>
      <c r="B11" s="273"/>
      <c r="C11" s="475" t="s">
        <v>270</v>
      </c>
      <c r="D11" s="289"/>
      <c r="E11" s="289"/>
      <c r="F11" s="156"/>
      <c r="G11" s="156"/>
      <c r="H11" s="7"/>
      <c r="I11" s="6"/>
      <c r="K11" s="7"/>
    </row>
    <row r="12" spans="1:11" s="97" customFormat="1" ht="14.25" customHeight="1">
      <c r="A12" s="208"/>
      <c r="B12" s="276"/>
      <c r="C12" s="154"/>
      <c r="D12" s="539">
        <f>Parametereingabe!$C$10</f>
        <v>41639</v>
      </c>
      <c r="E12" s="539"/>
      <c r="F12" s="540">
        <f>Parametereingabe!$C$13</f>
        <v>41274</v>
      </c>
      <c r="G12" s="540"/>
      <c r="H12" s="7"/>
      <c r="I12" s="6"/>
      <c r="K12" s="7"/>
    </row>
    <row r="13" spans="1:11" s="97" customFormat="1" ht="26.25" customHeight="1">
      <c r="A13" s="208"/>
      <c r="B13" s="276"/>
      <c r="C13" s="478" t="s">
        <v>271</v>
      </c>
      <c r="D13" s="551">
        <v>10</v>
      </c>
      <c r="E13" s="551"/>
      <c r="F13" s="554">
        <v>0</v>
      </c>
      <c r="G13" s="554"/>
      <c r="H13" s="7"/>
      <c r="I13" s="6"/>
      <c r="K13" s="7"/>
    </row>
    <row r="14" spans="1:11" s="97" customFormat="1" ht="14.25" customHeight="1">
      <c r="A14" s="208"/>
      <c r="B14" s="276"/>
      <c r="C14" s="154"/>
      <c r="D14" s="289"/>
      <c r="E14" s="289"/>
      <c r="F14" s="156"/>
      <c r="G14" s="156"/>
      <c r="H14" s="7"/>
      <c r="I14" s="6"/>
      <c r="K14" s="7"/>
    </row>
    <row r="15" spans="1:11" s="97" customFormat="1" ht="14.25" customHeight="1">
      <c r="A15" s="208"/>
      <c r="B15" s="276"/>
      <c r="C15" s="154"/>
      <c r="D15" s="545">
        <f>Parametereingabe!C9</f>
        <v>2013</v>
      </c>
      <c r="E15" s="545"/>
      <c r="F15" s="560">
        <f>Parametereingabe!C12</f>
        <v>2012</v>
      </c>
      <c r="G15" s="560"/>
      <c r="H15" s="7"/>
      <c r="I15" s="6"/>
      <c r="K15" s="7"/>
    </row>
    <row r="16" spans="1:11" s="97" customFormat="1" ht="14.25" customHeight="1">
      <c r="A16" s="210" t="s">
        <v>65</v>
      </c>
      <c r="B16" s="276"/>
      <c r="C16" s="435" t="s">
        <v>272</v>
      </c>
      <c r="D16" s="551">
        <v>10</v>
      </c>
      <c r="E16" s="551"/>
      <c r="F16" s="554">
        <v>0</v>
      </c>
      <c r="G16" s="554"/>
      <c r="H16" s="7"/>
      <c r="I16" s="6"/>
      <c r="K16" s="7"/>
    </row>
    <row r="17" spans="1:11" ht="14.25" customHeight="1" thickBot="1">
      <c r="A17" s="208"/>
      <c r="B17" s="276"/>
      <c r="C17" s="479" t="s">
        <v>273</v>
      </c>
      <c r="D17" s="555">
        <v>1000</v>
      </c>
      <c r="E17" s="555"/>
      <c r="F17" s="556">
        <v>0</v>
      </c>
      <c r="G17" s="556"/>
      <c r="I17" s="6"/>
      <c r="J17" s="97" t="s">
        <v>5</v>
      </c>
    </row>
    <row r="18" spans="1:11" ht="14.25" customHeight="1">
      <c r="A18" s="208"/>
      <c r="B18" s="276"/>
      <c r="C18" s="547" t="s">
        <v>274</v>
      </c>
      <c r="D18" s="557"/>
      <c r="E18" s="557"/>
      <c r="F18" s="558"/>
      <c r="G18" s="558"/>
      <c r="I18" s="6"/>
    </row>
    <row r="19" spans="1:11" ht="14.25" customHeight="1">
      <c r="A19" s="208"/>
      <c r="B19" s="276"/>
      <c r="C19" s="548"/>
      <c r="D19" s="553">
        <v>0</v>
      </c>
      <c r="E19" s="553"/>
      <c r="F19" s="559">
        <v>0</v>
      </c>
      <c r="G19" s="559"/>
      <c r="I19" s="6" t="s">
        <v>92</v>
      </c>
    </row>
    <row r="20" spans="1:11" ht="14.25" customHeight="1">
      <c r="A20" s="208"/>
      <c r="B20" s="276"/>
      <c r="C20" s="479" t="s">
        <v>275</v>
      </c>
      <c r="D20" s="553">
        <v>0</v>
      </c>
      <c r="E20" s="553"/>
      <c r="F20" s="552">
        <v>0</v>
      </c>
      <c r="G20" s="552"/>
      <c r="I20" s="6" t="s">
        <v>92</v>
      </c>
    </row>
    <row r="21" spans="1:11" ht="14.25" customHeight="1">
      <c r="A21" s="208"/>
      <c r="B21" s="276"/>
      <c r="C21" s="154"/>
      <c r="D21" s="289"/>
      <c r="E21" s="289"/>
      <c r="F21" s="156"/>
      <c r="G21" s="156"/>
      <c r="I21" s="25"/>
    </row>
    <row r="22" spans="1:11" ht="14.25" customHeight="1">
      <c r="A22" s="208"/>
      <c r="B22" s="276"/>
      <c r="C22" s="154"/>
      <c r="D22" s="289"/>
      <c r="E22" s="289"/>
      <c r="F22" s="156"/>
      <c r="G22" s="156"/>
      <c r="I22" s="25"/>
      <c r="K22" s="7" t="s">
        <v>5</v>
      </c>
    </row>
    <row r="23" spans="1:11" ht="14.25" customHeight="1">
      <c r="A23" s="11" t="s">
        <v>66</v>
      </c>
      <c r="B23" s="282"/>
      <c r="C23" s="475" t="s">
        <v>276</v>
      </c>
      <c r="D23" s="248"/>
      <c r="E23" s="248"/>
      <c r="F23" s="203"/>
      <c r="G23" s="35"/>
      <c r="I23" s="6"/>
    </row>
    <row r="24" spans="1:11" ht="14.25" customHeight="1">
      <c r="A24" s="1"/>
      <c r="B24" s="293"/>
      <c r="C24" s="20"/>
      <c r="D24" s="541">
        <f>Parametereingabe!$C$10</f>
        <v>41639</v>
      </c>
      <c r="E24" s="541"/>
      <c r="F24" s="542">
        <f>Parametereingabe!$C$13</f>
        <v>41274</v>
      </c>
      <c r="G24" s="542"/>
      <c r="I24" s="6"/>
    </row>
    <row r="25" spans="1:11" ht="42" customHeight="1" thickBot="1">
      <c r="A25" s="1"/>
      <c r="B25" s="293"/>
      <c r="C25" s="21" t="s">
        <v>5</v>
      </c>
      <c r="D25" s="516" t="s">
        <v>25</v>
      </c>
      <c r="E25" s="516" t="s">
        <v>47</v>
      </c>
      <c r="F25" s="517" t="s">
        <v>25</v>
      </c>
      <c r="G25" s="517" t="s">
        <v>32</v>
      </c>
      <c r="I25" s="6"/>
    </row>
    <row r="26" spans="1:11">
      <c r="A26" s="1"/>
      <c r="B26" s="293"/>
      <c r="C26" s="476" t="s">
        <v>278</v>
      </c>
      <c r="D26" s="304"/>
      <c r="E26" s="304"/>
      <c r="F26" s="305"/>
      <c r="G26" s="305"/>
      <c r="I26" s="6" t="s">
        <v>95</v>
      </c>
      <c r="J26" s="97" t="s">
        <v>5</v>
      </c>
    </row>
    <row r="27" spans="1:11" ht="14.25" customHeight="1">
      <c r="A27" s="1"/>
      <c r="B27" s="293"/>
      <c r="C27" s="477" t="s">
        <v>279</v>
      </c>
      <c r="D27" s="512">
        <v>20</v>
      </c>
      <c r="E27" s="513">
        <f>Passifs!$E$38/1000*D27</f>
        <v>19939.98</v>
      </c>
      <c r="F27" s="514">
        <v>10</v>
      </c>
      <c r="G27" s="515">
        <f>Passifs!$F$38/1000*F27</f>
        <v>10064.01</v>
      </c>
      <c r="I27" s="290" t="s">
        <v>5</v>
      </c>
    </row>
    <row r="28" spans="1:11" ht="14.25" customHeight="1">
      <c r="A28" s="1"/>
      <c r="B28" s="293"/>
      <c r="C28" s="480" t="s">
        <v>277</v>
      </c>
      <c r="D28" s="512">
        <v>50</v>
      </c>
      <c r="E28" s="513">
        <f>Passifs!$E$38/1000*D28</f>
        <v>49849.950000000004</v>
      </c>
      <c r="F28" s="514">
        <v>50</v>
      </c>
      <c r="G28" s="515">
        <f>Passifs!$F$38/1000*F28</f>
        <v>50320.049999999996</v>
      </c>
      <c r="I28" s="6"/>
    </row>
    <row r="29" spans="1:11" ht="14.25" customHeight="1" thickBot="1">
      <c r="A29" s="1"/>
      <c r="B29" s="293"/>
      <c r="C29" s="205"/>
      <c r="D29" s="309">
        <f>SUM(D27:D28)</f>
        <v>70</v>
      </c>
      <c r="E29" s="310">
        <f>SUM(E27:E28)</f>
        <v>69789.930000000008</v>
      </c>
      <c r="F29" s="311">
        <f>SUM(F27:F28)</f>
        <v>60</v>
      </c>
      <c r="G29" s="312">
        <f>SUM(G27:G28)</f>
        <v>60384.06</v>
      </c>
      <c r="I29" s="6"/>
    </row>
    <row r="30" spans="1:11" ht="14.25" customHeight="1">
      <c r="A30" s="1"/>
      <c r="B30" s="293"/>
      <c r="C30" s="205"/>
      <c r="D30" s="306"/>
      <c r="E30" s="307"/>
      <c r="F30" s="308"/>
      <c r="G30" s="185"/>
      <c r="I30" s="6"/>
    </row>
    <row r="31" spans="1:11" ht="14.25" customHeight="1">
      <c r="A31" s="1"/>
      <c r="B31" s="293"/>
      <c r="C31" s="549" t="s">
        <v>280</v>
      </c>
      <c r="D31" s="304"/>
      <c r="E31" s="304"/>
      <c r="F31" s="305"/>
      <c r="G31" s="305"/>
      <c r="I31" s="6"/>
    </row>
    <row r="32" spans="1:11" ht="14.25" customHeight="1">
      <c r="A32" s="1"/>
      <c r="B32" s="293"/>
      <c r="C32" s="550"/>
      <c r="D32" s="512">
        <v>0</v>
      </c>
      <c r="E32" s="513">
        <v>0</v>
      </c>
      <c r="F32" s="514">
        <v>0</v>
      </c>
      <c r="G32" s="515">
        <v>0</v>
      </c>
      <c r="I32" s="366" t="s">
        <v>111</v>
      </c>
      <c r="J32" s="97" t="s">
        <v>5</v>
      </c>
    </row>
    <row r="33" spans="1:11" s="97" customFormat="1" ht="14.25" customHeight="1">
      <c r="A33" s="1"/>
      <c r="B33" s="293"/>
      <c r="C33" s="480" t="s">
        <v>277</v>
      </c>
      <c r="D33" s="512">
        <v>0</v>
      </c>
      <c r="E33" s="513">
        <v>0</v>
      </c>
      <c r="F33" s="514">
        <v>0</v>
      </c>
      <c r="G33" s="515">
        <v>0</v>
      </c>
      <c r="H33" s="7"/>
      <c r="I33" s="6"/>
      <c r="K33" s="7"/>
    </row>
    <row r="34" spans="1:11" s="97" customFormat="1" ht="14.25" customHeight="1" thickBot="1">
      <c r="A34" s="1"/>
      <c r="B34" s="293"/>
      <c r="C34" s="205"/>
      <c r="D34" s="309">
        <f>SUM(D32:D33)</f>
        <v>0</v>
      </c>
      <c r="E34" s="310">
        <f>SUM(E32:E33)</f>
        <v>0</v>
      </c>
      <c r="F34" s="311">
        <f>SUM(F32:F33)</f>
        <v>0</v>
      </c>
      <c r="G34" s="312">
        <f>SUM(G32:G33)</f>
        <v>0</v>
      </c>
      <c r="H34" s="7"/>
      <c r="I34" s="6"/>
      <c r="K34" s="7"/>
    </row>
    <row r="35" spans="1:11" s="97" customFormat="1" ht="14.25" customHeight="1">
      <c r="A35" s="208"/>
      <c r="B35" s="276"/>
      <c r="C35" s="154"/>
      <c r="D35" s="289"/>
      <c r="E35" s="289"/>
      <c r="F35" s="156"/>
      <c r="G35" s="156"/>
      <c r="H35" s="7"/>
      <c r="I35" s="6"/>
      <c r="K35" s="7"/>
    </row>
    <row r="36" spans="1:11" s="97" customFormat="1" ht="14.25" customHeight="1">
      <c r="A36" s="208"/>
      <c r="B36" s="276"/>
      <c r="C36" s="467" t="s">
        <v>281</v>
      </c>
      <c r="D36" s="289"/>
      <c r="E36" s="289"/>
      <c r="F36" s="156"/>
      <c r="G36" s="156"/>
      <c r="H36" s="7"/>
      <c r="I36" s="6"/>
      <c r="K36" s="7"/>
    </row>
    <row r="37" spans="1:11" s="97" customFormat="1" ht="14.25" customHeight="1">
      <c r="A37" s="208"/>
      <c r="B37" s="276"/>
      <c r="C37" s="154"/>
      <c r="D37" s="289"/>
      <c r="E37" s="289"/>
      <c r="F37" s="156"/>
      <c r="G37" s="156"/>
      <c r="H37" s="7"/>
      <c r="I37" s="6"/>
      <c r="K37" s="7" t="s">
        <v>5</v>
      </c>
    </row>
    <row r="38" spans="1:11" s="97" customFormat="1" ht="14.25" customHeight="1">
      <c r="A38" s="208"/>
      <c r="B38" s="276"/>
      <c r="C38" s="154"/>
      <c r="D38" s="289"/>
      <c r="E38" s="289"/>
      <c r="F38" s="156"/>
      <c r="G38" s="156"/>
      <c r="H38" s="7"/>
      <c r="I38" s="6"/>
      <c r="K38" s="7"/>
    </row>
    <row r="39" spans="1:11" s="97" customFormat="1" ht="14.25" customHeight="1">
      <c r="A39" s="208"/>
      <c r="B39" s="273"/>
      <c r="C39" s="475" t="s">
        <v>282</v>
      </c>
      <c r="D39" s="289"/>
      <c r="E39" s="289"/>
      <c r="F39" s="156"/>
      <c r="G39" s="156"/>
      <c r="H39" s="7"/>
      <c r="I39" s="6"/>
      <c r="K39" s="7"/>
    </row>
    <row r="40" spans="1:11" s="97" customFormat="1" ht="14.25" customHeight="1">
      <c r="A40" s="208"/>
      <c r="B40" s="276"/>
      <c r="C40" s="154"/>
      <c r="D40" s="539">
        <f>Parametereingabe!$C$10</f>
        <v>41639</v>
      </c>
      <c r="E40" s="539"/>
      <c r="F40" s="540">
        <f>Parametereingabe!$C$13</f>
        <v>41274</v>
      </c>
      <c r="G40" s="540"/>
      <c r="H40" s="7"/>
      <c r="I40" s="6"/>
      <c r="K40" s="7"/>
    </row>
    <row r="41" spans="1:11" s="97" customFormat="1" ht="14.25" customHeight="1">
      <c r="A41" s="210" t="s">
        <v>68</v>
      </c>
      <c r="B41" s="276"/>
      <c r="C41" s="435" t="s">
        <v>283</v>
      </c>
      <c r="D41" s="551">
        <v>200000</v>
      </c>
      <c r="E41" s="551"/>
      <c r="F41" s="554">
        <v>300000</v>
      </c>
      <c r="G41" s="554"/>
      <c r="H41" s="7"/>
      <c r="I41" s="6" t="s">
        <v>94</v>
      </c>
      <c r="J41" s="97" t="s">
        <v>5</v>
      </c>
      <c r="K41" s="7"/>
    </row>
    <row r="42" spans="1:11" s="97" customFormat="1" ht="14.25" customHeight="1" thickBot="1">
      <c r="A42" s="210" t="s">
        <v>45</v>
      </c>
      <c r="B42" s="276"/>
      <c r="C42" s="481" t="s">
        <v>284</v>
      </c>
      <c r="D42" s="555">
        <v>10500</v>
      </c>
      <c r="E42" s="555"/>
      <c r="F42" s="556">
        <v>0</v>
      </c>
      <c r="G42" s="556"/>
      <c r="H42" s="7"/>
      <c r="I42" s="6"/>
      <c r="K42" s="7"/>
    </row>
    <row r="43" spans="1:11" s="97" customFormat="1" ht="14.25" customHeight="1">
      <c r="A43" s="210" t="s">
        <v>46</v>
      </c>
      <c r="B43" s="276"/>
      <c r="C43" s="481" t="s">
        <v>285</v>
      </c>
      <c r="D43" s="553">
        <v>0</v>
      </c>
      <c r="E43" s="553"/>
      <c r="F43" s="552">
        <v>0</v>
      </c>
      <c r="G43" s="552"/>
      <c r="H43" s="7"/>
      <c r="I43" s="6" t="s">
        <v>92</v>
      </c>
      <c r="K43" s="7"/>
    </row>
    <row r="44" spans="1:11" s="97" customFormat="1" ht="14.25" customHeight="1">
      <c r="A44" s="210" t="s">
        <v>48</v>
      </c>
      <c r="B44" s="276"/>
      <c r="C44" s="481" t="s">
        <v>286</v>
      </c>
      <c r="D44" s="551">
        <v>150000</v>
      </c>
      <c r="E44" s="551"/>
      <c r="F44" s="552">
        <v>150000</v>
      </c>
      <c r="G44" s="552"/>
      <c r="H44" s="7"/>
      <c r="I44" s="6"/>
      <c r="K44" s="7"/>
    </row>
    <row r="45" spans="1:11" s="97" customFormat="1" ht="14.25" customHeight="1">
      <c r="A45" s="210" t="s">
        <v>48</v>
      </c>
      <c r="B45" s="276"/>
      <c r="C45" s="481" t="s">
        <v>287</v>
      </c>
      <c r="D45" s="553">
        <v>0</v>
      </c>
      <c r="E45" s="553"/>
      <c r="F45" s="552">
        <v>0</v>
      </c>
      <c r="G45" s="552"/>
      <c r="H45" s="7"/>
      <c r="I45" s="6" t="s">
        <v>92</v>
      </c>
      <c r="K45" s="7"/>
    </row>
    <row r="46" spans="1:11" ht="18.75" customHeight="1">
      <c r="A46" s="334"/>
      <c r="B46" s="273"/>
      <c r="C46" s="212"/>
      <c r="D46" s="212"/>
      <c r="E46" s="212"/>
      <c r="F46" s="212"/>
      <c r="G46" s="212"/>
      <c r="H46" s="212"/>
      <c r="I46" s="6"/>
    </row>
    <row r="47" spans="1:11">
      <c r="A47" s="214"/>
      <c r="B47" s="273"/>
      <c r="C47" s="215"/>
      <c r="D47" s="155"/>
      <c r="E47" s="155"/>
      <c r="F47" s="156"/>
      <c r="G47" s="156"/>
      <c r="I47" s="6"/>
    </row>
    <row r="48" spans="1:11">
      <c r="A48" s="214"/>
      <c r="B48" s="273"/>
      <c r="C48" s="215"/>
      <c r="D48" s="155"/>
      <c r="E48" s="155"/>
      <c r="F48" s="156"/>
      <c r="G48" s="156"/>
      <c r="I48" s="6"/>
    </row>
    <row r="49" spans="1:11">
      <c r="A49" s="208"/>
      <c r="B49" s="276"/>
      <c r="C49" s="154"/>
      <c r="D49" s="155"/>
      <c r="E49" s="155"/>
      <c r="F49" s="156"/>
      <c r="G49" s="156"/>
      <c r="I49" s="6"/>
    </row>
    <row r="50" spans="1:11">
      <c r="A50" s="208"/>
      <c r="B50" s="276"/>
      <c r="C50" s="154"/>
      <c r="D50" s="155"/>
      <c r="E50" s="155"/>
      <c r="F50" s="156"/>
      <c r="G50" s="156"/>
      <c r="I50" s="6"/>
    </row>
    <row r="51" spans="1:11">
      <c r="A51" s="208" t="s">
        <v>5</v>
      </c>
      <c r="B51" s="276"/>
      <c r="C51" s="154"/>
      <c r="D51" s="155"/>
      <c r="E51" s="155"/>
      <c r="F51" s="156"/>
      <c r="G51" s="156"/>
      <c r="I51" s="6" t="s">
        <v>5</v>
      </c>
      <c r="K51" s="7" t="s">
        <v>5</v>
      </c>
    </row>
    <row r="52" spans="1:11">
      <c r="A52" s="208"/>
      <c r="B52" s="276"/>
      <c r="I52" s="6" t="s">
        <v>5</v>
      </c>
    </row>
    <row r="53" spans="1:11" s="97" customFormat="1">
      <c r="A53" s="208"/>
      <c r="B53" s="276"/>
      <c r="C53" s="151"/>
      <c r="D53" s="151"/>
      <c r="E53" s="151"/>
      <c r="F53" s="151"/>
      <c r="G53" s="151"/>
      <c r="H53" s="7"/>
      <c r="I53" s="6" t="s">
        <v>5</v>
      </c>
      <c r="K53" s="7"/>
    </row>
    <row r="54" spans="1:11" s="97" customFormat="1">
      <c r="A54" s="208"/>
      <c r="B54" s="276"/>
      <c r="C54" s="151"/>
      <c r="D54" s="151"/>
      <c r="E54" s="151"/>
      <c r="F54" s="151"/>
      <c r="G54" s="151"/>
      <c r="H54" s="7"/>
      <c r="I54" s="6" t="s">
        <v>5</v>
      </c>
      <c r="K54" s="7"/>
    </row>
    <row r="55" spans="1:11" s="97" customFormat="1">
      <c r="A55" s="208"/>
      <c r="B55" s="276"/>
      <c r="C55" s="151"/>
      <c r="D55" s="151"/>
      <c r="E55" s="151"/>
      <c r="F55" s="151"/>
      <c r="G55" s="151"/>
      <c r="H55" s="7"/>
      <c r="I55" s="6" t="s">
        <v>5</v>
      </c>
      <c r="K55" s="7"/>
    </row>
    <row r="56" spans="1:11" s="97" customFormat="1">
      <c r="A56" s="208"/>
      <c r="B56" s="276"/>
      <c r="C56" s="151"/>
      <c r="D56" s="151"/>
      <c r="E56" s="151"/>
      <c r="F56" s="151"/>
      <c r="G56" s="151"/>
      <c r="H56" s="7"/>
      <c r="I56" s="6" t="s">
        <v>5</v>
      </c>
      <c r="K56" s="7"/>
    </row>
    <row r="57" spans="1:11" s="97" customFormat="1">
      <c r="A57" s="216"/>
      <c r="B57" s="295"/>
      <c r="C57" s="151"/>
      <c r="D57" s="151"/>
      <c r="E57" s="151"/>
      <c r="F57" s="151"/>
      <c r="G57" s="151"/>
      <c r="H57" s="7"/>
      <c r="I57" s="6" t="s">
        <v>5</v>
      </c>
      <c r="K57" s="7"/>
    </row>
    <row r="58" spans="1:11" s="97" customFormat="1">
      <c r="A58" s="208"/>
      <c r="B58" s="276"/>
      <c r="C58" s="151"/>
      <c r="D58" s="151"/>
      <c r="E58" s="151"/>
      <c r="F58" s="151"/>
      <c r="G58" s="151"/>
      <c r="H58" s="7"/>
      <c r="I58" s="6" t="s">
        <v>5</v>
      </c>
      <c r="K58" s="7"/>
    </row>
    <row r="59" spans="1:11" s="97" customFormat="1">
      <c r="A59" s="208"/>
      <c r="B59" s="276"/>
      <c r="C59" s="151"/>
      <c r="D59" s="151"/>
      <c r="E59" s="151"/>
      <c r="F59" s="151"/>
      <c r="G59" s="151"/>
      <c r="H59" s="7"/>
      <c r="I59" s="6" t="s">
        <v>5</v>
      </c>
      <c r="K59" s="7"/>
    </row>
    <row r="60" spans="1:11" s="97" customFormat="1">
      <c r="A60" s="208"/>
      <c r="B60" s="276"/>
      <c r="C60" s="151"/>
      <c r="D60" s="151"/>
      <c r="E60" s="151"/>
      <c r="F60" s="151"/>
      <c r="G60" s="151"/>
      <c r="H60" s="7"/>
      <c r="I60" s="6" t="s">
        <v>5</v>
      </c>
      <c r="K60" s="7"/>
    </row>
    <row r="61" spans="1:11" s="97" customFormat="1">
      <c r="A61" s="208"/>
      <c r="B61" s="276"/>
      <c r="C61" s="151"/>
      <c r="D61" s="151"/>
      <c r="E61" s="151"/>
      <c r="F61" s="151"/>
      <c r="G61" s="151"/>
      <c r="H61" s="7"/>
      <c r="I61" s="6" t="s">
        <v>5</v>
      </c>
      <c r="K61" s="7"/>
    </row>
    <row r="62" spans="1:11" s="97" customFormat="1">
      <c r="A62" s="208"/>
      <c r="B62" s="296"/>
      <c r="C62" s="151"/>
      <c r="D62" s="151"/>
      <c r="E62" s="151"/>
      <c r="F62" s="151"/>
      <c r="G62" s="151"/>
      <c r="H62" s="7"/>
      <c r="I62" s="6" t="s">
        <v>5</v>
      </c>
      <c r="K62" s="7"/>
    </row>
    <row r="63" spans="1:11" s="97" customFormat="1">
      <c r="A63" s="208"/>
      <c r="B63" s="296"/>
      <c r="C63" s="151"/>
      <c r="D63" s="151"/>
      <c r="E63" s="151"/>
      <c r="F63" s="151"/>
      <c r="G63" s="151"/>
      <c r="H63" s="7"/>
      <c r="I63" s="6" t="s">
        <v>5</v>
      </c>
      <c r="K63" s="7"/>
    </row>
    <row r="82" spans="11:11">
      <c r="K82" s="7" t="s">
        <v>5</v>
      </c>
    </row>
  </sheetData>
  <mergeCells count="36">
    <mergeCell ref="D7:E7"/>
    <mergeCell ref="F7:G7"/>
    <mergeCell ref="D8:E8"/>
    <mergeCell ref="F8:G8"/>
    <mergeCell ref="D12:E12"/>
    <mergeCell ref="F12:G12"/>
    <mergeCell ref="D13:E13"/>
    <mergeCell ref="F13:G13"/>
    <mergeCell ref="D15:E15"/>
    <mergeCell ref="F15:G15"/>
    <mergeCell ref="D16:E16"/>
    <mergeCell ref="F16:G16"/>
    <mergeCell ref="D40:E40"/>
    <mergeCell ref="F40:G40"/>
    <mergeCell ref="D17:E17"/>
    <mergeCell ref="F17:G17"/>
    <mergeCell ref="D18:E18"/>
    <mergeCell ref="F18:G18"/>
    <mergeCell ref="D19:E19"/>
    <mergeCell ref="F19:G19"/>
    <mergeCell ref="C18:C19"/>
    <mergeCell ref="C31:C32"/>
    <mergeCell ref="D44:E44"/>
    <mergeCell ref="F44:G44"/>
    <mergeCell ref="D45:E45"/>
    <mergeCell ref="F45:G45"/>
    <mergeCell ref="D41:E41"/>
    <mergeCell ref="F41:G41"/>
    <mergeCell ref="D42:E42"/>
    <mergeCell ref="F42:G42"/>
    <mergeCell ref="D43:E43"/>
    <mergeCell ref="F43:G43"/>
    <mergeCell ref="D20:E20"/>
    <mergeCell ref="F20:G20"/>
    <mergeCell ref="D24:E24"/>
    <mergeCell ref="F24:G24"/>
  </mergeCells>
  <pageMargins left="0.19685039370078741" right="0.19685039370078741" top="0.39370078740157483" bottom="0.39370078740157483" header="0.31496062992125984" footer="0.31496062992125984"/>
  <pageSetup paperSize="9" scale="80" fitToHeight="0" orientation="portrait" r:id="rId1"/>
  <rowBreaks count="1" manualBreakCount="1">
    <brk id="45" max="16383"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K54"/>
  <sheetViews>
    <sheetView showGridLines="0" topLeftCell="A19" zoomScaleNormal="100" workbookViewId="0">
      <selection activeCell="C30" sqref="C30"/>
    </sheetView>
  </sheetViews>
  <sheetFormatPr baseColWidth="10" defaultColWidth="9.140625" defaultRowHeight="15.75"/>
  <cols>
    <col min="1" max="1" width="9.42578125" style="217" bestFit="1" customWidth="1"/>
    <col min="2" max="2" width="4.42578125" style="296" bestFit="1" customWidth="1"/>
    <col min="3" max="3" width="70.140625" style="151" customWidth="1"/>
    <col min="4" max="4" width="7" style="151" customWidth="1"/>
    <col min="5" max="5" width="7.7109375" style="151" customWidth="1"/>
    <col min="6" max="6" width="7" style="151" customWidth="1"/>
    <col min="7" max="7" width="7.7109375" style="151" customWidth="1"/>
    <col min="8" max="8" width="1.7109375" style="7" customWidth="1"/>
    <col min="9" max="9" width="6.28515625" style="363" bestFit="1" customWidth="1"/>
    <col min="10" max="10" width="9.140625" style="97"/>
    <col min="11" max="11" width="28.5703125" style="7" customWidth="1"/>
    <col min="12" max="12" width="11.28515625" style="7" bestFit="1" customWidth="1"/>
    <col min="13" max="16384" width="9.140625" style="7"/>
  </cols>
  <sheetData>
    <row r="1" spans="1:11">
      <c r="A1" s="206"/>
      <c r="B1" s="291"/>
      <c r="C1" s="170"/>
      <c r="D1" s="170"/>
      <c r="E1" s="170"/>
      <c r="F1" s="170"/>
      <c r="G1" s="170"/>
      <c r="H1" s="118"/>
      <c r="I1" s="6"/>
    </row>
    <row r="2" spans="1:11">
      <c r="A2" s="206"/>
      <c r="B2" s="291"/>
      <c r="C2" s="170"/>
      <c r="D2" s="170"/>
      <c r="E2" s="170"/>
      <c r="F2" s="170"/>
      <c r="G2" s="170"/>
      <c r="H2" s="118"/>
      <c r="I2" s="6"/>
    </row>
    <row r="3" spans="1:11" s="3" customFormat="1" ht="48">
      <c r="A3" s="200" t="s">
        <v>114</v>
      </c>
      <c r="B3" s="292"/>
      <c r="C3" s="252" t="s">
        <v>128</v>
      </c>
      <c r="D3" s="146"/>
      <c r="E3" s="146"/>
      <c r="F3" s="71" t="s">
        <v>5</v>
      </c>
      <c r="G3" s="71"/>
      <c r="H3" s="35"/>
      <c r="I3" s="200" t="s">
        <v>127</v>
      </c>
      <c r="J3" s="97"/>
    </row>
    <row r="4" spans="1:11">
      <c r="A4" s="208" t="s">
        <v>5</v>
      </c>
      <c r="B4" s="276"/>
      <c r="C4" s="149"/>
      <c r="D4" s="150"/>
      <c r="E4" s="150"/>
      <c r="H4" s="34"/>
      <c r="I4" s="197" t="s">
        <v>5</v>
      </c>
      <c r="J4" s="97" t="s">
        <v>5</v>
      </c>
    </row>
    <row r="5" spans="1:11" s="97" customFormat="1" ht="14.25" customHeight="1">
      <c r="A5" s="208"/>
      <c r="B5" s="276"/>
      <c r="C5" s="154"/>
      <c r="D5" s="288"/>
      <c r="E5" s="288"/>
      <c r="F5" s="156"/>
      <c r="G5" s="156"/>
      <c r="H5" s="7"/>
      <c r="I5" s="6"/>
      <c r="K5" s="7"/>
    </row>
    <row r="6" spans="1:11" s="97" customFormat="1">
      <c r="A6" s="208"/>
      <c r="B6" s="276"/>
      <c r="C6" s="151"/>
      <c r="D6" s="151"/>
      <c r="E6" s="151"/>
      <c r="F6" s="151"/>
      <c r="G6" s="151"/>
      <c r="H6" s="7"/>
      <c r="I6" s="6"/>
      <c r="K6" s="7"/>
    </row>
    <row r="7" spans="1:11" s="97" customFormat="1">
      <c r="A7" s="210" t="s">
        <v>69</v>
      </c>
      <c r="B7" s="273"/>
      <c r="C7" s="475" t="s">
        <v>288</v>
      </c>
      <c r="D7" s="155"/>
      <c r="E7" s="155"/>
      <c r="F7" s="156"/>
      <c r="G7" s="156"/>
      <c r="H7" s="7"/>
      <c r="I7" s="6"/>
      <c r="K7" s="7"/>
    </row>
    <row r="8" spans="1:11" s="97" customFormat="1">
      <c r="A8" s="208"/>
      <c r="B8" s="276"/>
      <c r="C8" s="151"/>
      <c r="D8" s="564">
        <f>Parametereingabe!C10</f>
        <v>41639</v>
      </c>
      <c r="E8" s="564"/>
      <c r="F8" s="540">
        <f>Parametereingabe!C13</f>
        <v>41274</v>
      </c>
      <c r="G8" s="560"/>
      <c r="H8" s="7"/>
      <c r="I8" s="6"/>
      <c r="K8" s="7" t="s">
        <v>5</v>
      </c>
    </row>
    <row r="9" spans="1:11" s="97" customFormat="1">
      <c r="A9" s="208"/>
      <c r="B9" s="276"/>
      <c r="C9" s="467" t="s">
        <v>293</v>
      </c>
      <c r="D9" s="551">
        <v>150000</v>
      </c>
      <c r="E9" s="551"/>
      <c r="F9" s="554">
        <v>100000</v>
      </c>
      <c r="G9" s="554"/>
      <c r="H9" s="7"/>
      <c r="I9" s="6"/>
      <c r="K9" s="7"/>
    </row>
    <row r="10" spans="1:11" s="97" customFormat="1">
      <c r="A10" s="208"/>
      <c r="B10" s="276"/>
      <c r="C10" s="151"/>
      <c r="D10" s="151"/>
      <c r="E10" s="151"/>
      <c r="F10" s="151"/>
      <c r="G10" s="151"/>
      <c r="H10" s="7"/>
      <c r="I10" s="6"/>
      <c r="K10" s="7"/>
    </row>
    <row r="11" spans="1:11" s="97" customFormat="1" ht="54" customHeight="1">
      <c r="A11" s="208"/>
      <c r="B11" s="276"/>
      <c r="C11" s="563" t="s">
        <v>294</v>
      </c>
      <c r="D11" s="563"/>
      <c r="E11" s="563"/>
      <c r="F11" s="563"/>
      <c r="G11" s="563"/>
      <c r="H11" s="7"/>
      <c r="I11" s="173" t="s">
        <v>96</v>
      </c>
      <c r="K11" s="7"/>
    </row>
    <row r="12" spans="1:11">
      <c r="A12" s="208"/>
      <c r="B12" s="276"/>
      <c r="C12" s="431"/>
      <c r="D12" s="431"/>
      <c r="E12" s="431"/>
      <c r="F12" s="431"/>
      <c r="G12" s="431"/>
      <c r="I12" s="173"/>
    </row>
    <row r="13" spans="1:11">
      <c r="A13" s="208"/>
      <c r="B13" s="276"/>
      <c r="C13" s="431"/>
      <c r="D13" s="431"/>
      <c r="E13" s="431"/>
      <c r="F13" s="431"/>
      <c r="G13" s="431"/>
      <c r="I13" s="173"/>
    </row>
    <row r="14" spans="1:11" ht="14.25" customHeight="1">
      <c r="A14" s="210" t="s">
        <v>70</v>
      </c>
      <c r="B14" s="273"/>
      <c r="C14" s="475" t="s">
        <v>289</v>
      </c>
      <c r="D14" s="285"/>
      <c r="E14" s="285"/>
      <c r="F14" s="156"/>
      <c r="G14" s="156"/>
      <c r="I14" s="6"/>
    </row>
    <row r="15" spans="1:11" ht="14.25" customHeight="1">
      <c r="A15" s="208"/>
      <c r="B15" s="276"/>
      <c r="C15" s="154"/>
      <c r="D15" s="545">
        <f>Parametereingabe!C9</f>
        <v>2013</v>
      </c>
      <c r="E15" s="545"/>
      <c r="F15" s="560">
        <f>Parametereingabe!C12</f>
        <v>2012</v>
      </c>
      <c r="G15" s="560"/>
      <c r="I15" s="6"/>
    </row>
    <row r="16" spans="1:11" ht="14.25" customHeight="1">
      <c r="A16" s="210" t="s">
        <v>5</v>
      </c>
      <c r="B16" s="276"/>
      <c r="C16" s="467" t="s">
        <v>292</v>
      </c>
      <c r="D16" s="551">
        <v>16</v>
      </c>
      <c r="E16" s="551"/>
      <c r="F16" s="554">
        <v>15</v>
      </c>
      <c r="G16" s="554"/>
      <c r="I16" s="6" t="s">
        <v>97</v>
      </c>
    </row>
    <row r="17" spans="1:11">
      <c r="A17" s="208"/>
      <c r="B17" s="276"/>
      <c r="C17" s="275"/>
      <c r="I17" s="6"/>
    </row>
    <row r="18" spans="1:11">
      <c r="A18" s="208"/>
      <c r="B18" s="276"/>
      <c r="C18" s="275"/>
      <c r="I18" s="6"/>
    </row>
    <row r="19" spans="1:11">
      <c r="A19" s="210" t="s">
        <v>71</v>
      </c>
      <c r="B19" s="273"/>
      <c r="C19" s="475" t="s">
        <v>290</v>
      </c>
      <c r="D19" s="155"/>
      <c r="E19" s="155"/>
      <c r="F19" s="156"/>
      <c r="G19" s="156"/>
      <c r="I19" s="6"/>
    </row>
    <row r="20" spans="1:11" ht="44.25" customHeight="1">
      <c r="A20" s="208"/>
      <c r="B20" s="276"/>
      <c r="C20" s="561" t="s">
        <v>291</v>
      </c>
      <c r="D20" s="562"/>
      <c r="E20" s="562"/>
      <c r="F20" s="562"/>
      <c r="G20" s="562"/>
      <c r="H20" s="562"/>
      <c r="I20" s="6"/>
      <c r="K20" s="303" t="s">
        <v>78</v>
      </c>
    </row>
    <row r="21" spans="1:11" ht="18.75" customHeight="1">
      <c r="A21" s="364"/>
      <c r="B21" s="273"/>
      <c r="C21" s="212"/>
      <c r="D21" s="212"/>
      <c r="E21" s="212"/>
      <c r="F21" s="212"/>
      <c r="G21" s="212"/>
      <c r="H21" s="212"/>
      <c r="I21" s="6"/>
    </row>
    <row r="22" spans="1:11" ht="18.75" customHeight="1">
      <c r="A22" s="142"/>
      <c r="B22" s="143"/>
      <c r="C22" s="144"/>
      <c r="D22" s="144"/>
      <c r="E22" s="144"/>
      <c r="F22" s="32"/>
      <c r="G22" s="189"/>
      <c r="H22" s="370"/>
      <c r="I22" s="41"/>
    </row>
    <row r="23" spans="1:11" ht="18.75" customHeight="1">
      <c r="A23" s="41"/>
      <c r="B23" s="145"/>
      <c r="C23" s="177" t="s">
        <v>5</v>
      </c>
      <c r="D23" s="191"/>
      <c r="E23" s="156"/>
      <c r="F23" s="70"/>
      <c r="G23" s="369" t="s">
        <v>5</v>
      </c>
      <c r="H23" s="212"/>
      <c r="I23" s="41"/>
    </row>
    <row r="24" spans="1:11" ht="18.75" customHeight="1">
      <c r="A24" s="41" t="s">
        <v>43</v>
      </c>
      <c r="B24" s="273"/>
      <c r="C24" s="475" t="s">
        <v>295</v>
      </c>
      <c r="D24" s="285"/>
      <c r="E24" s="156"/>
      <c r="F24" s="7"/>
      <c r="G24" s="18"/>
      <c r="H24" s="212"/>
      <c r="I24" s="41" t="s">
        <v>103</v>
      </c>
    </row>
    <row r="25" spans="1:11" ht="18.75" customHeight="1">
      <c r="A25" s="41"/>
      <c r="B25" s="145"/>
      <c r="C25" s="154"/>
      <c r="D25" s="541">
        <f>D8</f>
        <v>41639</v>
      </c>
      <c r="E25" s="541"/>
      <c r="F25" s="542">
        <f>F8</f>
        <v>41274</v>
      </c>
      <c r="G25" s="542"/>
      <c r="H25" s="212"/>
      <c r="I25" s="41"/>
    </row>
    <row r="26" spans="1:11" ht="18.75" customHeight="1">
      <c r="A26" s="41"/>
      <c r="B26" s="145"/>
      <c r="C26" s="435" t="s">
        <v>297</v>
      </c>
      <c r="D26" s="553">
        <v>100000</v>
      </c>
      <c r="E26" s="553"/>
      <c r="F26" s="559">
        <v>50000</v>
      </c>
      <c r="G26" s="559"/>
      <c r="H26" s="212"/>
      <c r="I26" s="41"/>
    </row>
    <row r="27" spans="1:11" ht="18.75" customHeight="1">
      <c r="A27" s="41"/>
      <c r="B27" s="145"/>
      <c r="C27" s="479" t="s">
        <v>298</v>
      </c>
      <c r="D27" s="553">
        <f>D28-D26</f>
        <v>850000</v>
      </c>
      <c r="E27" s="553"/>
      <c r="F27" s="552">
        <f>F28-F26</f>
        <v>800000</v>
      </c>
      <c r="G27" s="552"/>
      <c r="H27" s="212"/>
      <c r="I27" s="41"/>
    </row>
    <row r="28" spans="1:11" ht="12.75" thickBot="1">
      <c r="A28" s="41"/>
      <c r="B28" s="145"/>
      <c r="C28" s="153" t="s">
        <v>5</v>
      </c>
      <c r="D28" s="565">
        <f>Passifs!E20</f>
        <v>950000</v>
      </c>
      <c r="E28" s="565"/>
      <c r="F28" s="566">
        <f>Passifs!F20</f>
        <v>850000</v>
      </c>
      <c r="G28" s="566"/>
      <c r="H28" s="212"/>
      <c r="I28" s="41"/>
    </row>
    <row r="29" spans="1:11" ht="18.75" customHeight="1">
      <c r="A29" s="41"/>
      <c r="B29" s="145"/>
      <c r="C29" s="154"/>
      <c r="D29" s="193"/>
      <c r="E29" s="289"/>
      <c r="F29" s="193"/>
      <c r="G29" s="156"/>
      <c r="H29" s="212"/>
      <c r="I29" s="41"/>
    </row>
    <row r="30" spans="1:11" ht="18.75" customHeight="1">
      <c r="A30" s="41"/>
      <c r="B30" s="145"/>
      <c r="C30" s="154"/>
      <c r="D30" s="193"/>
      <c r="E30" s="289"/>
      <c r="F30" s="193"/>
      <c r="G30" s="156"/>
      <c r="H30" s="212"/>
      <c r="I30" s="41"/>
    </row>
    <row r="31" spans="1:11" ht="18.75" customHeight="1">
      <c r="A31" s="41"/>
      <c r="B31" s="273"/>
      <c r="C31" s="475" t="s">
        <v>296</v>
      </c>
      <c r="D31" s="193"/>
      <c r="E31" s="289"/>
      <c r="F31" s="193"/>
      <c r="G31" s="156"/>
      <c r="H31" s="212"/>
      <c r="I31" s="41"/>
    </row>
    <row r="32" spans="1:11" ht="18.75" customHeight="1">
      <c r="A32" s="41"/>
      <c r="B32" s="145"/>
      <c r="C32" s="154"/>
      <c r="D32" s="568">
        <f>Parametereingabe!C9</f>
        <v>2013</v>
      </c>
      <c r="E32" s="568"/>
      <c r="F32" s="567">
        <f>Parametereingabe!C12</f>
        <v>2012</v>
      </c>
      <c r="G32" s="567"/>
      <c r="H32" s="212"/>
      <c r="I32" s="41"/>
    </row>
    <row r="33" spans="1:11" ht="18.75" customHeight="1">
      <c r="A33" s="41" t="s">
        <v>5</v>
      </c>
      <c r="B33" s="145"/>
      <c r="C33" s="482" t="s">
        <v>299</v>
      </c>
      <c r="D33" s="553">
        <v>13500</v>
      </c>
      <c r="E33" s="553"/>
      <c r="F33" s="559">
        <v>12000</v>
      </c>
      <c r="G33" s="559"/>
      <c r="H33" s="212"/>
      <c r="I33" s="41"/>
    </row>
    <row r="34" spans="1:11" ht="18.75" customHeight="1">
      <c r="A34" s="41"/>
      <c r="B34" s="145"/>
      <c r="C34" s="518" t="s">
        <v>300</v>
      </c>
      <c r="D34" s="553">
        <v>0</v>
      </c>
      <c r="E34" s="553"/>
      <c r="F34" s="552">
        <v>3000</v>
      </c>
      <c r="G34" s="552"/>
      <c r="H34" s="212"/>
      <c r="I34" s="41"/>
    </row>
    <row r="35" spans="1:11" ht="12.75" thickBot="1">
      <c r="A35" s="41"/>
      <c r="B35" s="145"/>
      <c r="C35" s="154"/>
      <c r="D35" s="565">
        <f>D33+D34</f>
        <v>13500</v>
      </c>
      <c r="E35" s="565"/>
      <c r="F35" s="566">
        <f>F33+F34</f>
        <v>15000</v>
      </c>
      <c r="G35" s="566"/>
      <c r="H35" s="212"/>
      <c r="I35" s="41"/>
    </row>
    <row r="36" spans="1:11" ht="18.75" customHeight="1">
      <c r="A36" s="41"/>
      <c r="B36" s="145"/>
      <c r="F36" s="7"/>
      <c r="G36" s="18"/>
      <c r="H36" s="212"/>
      <c r="I36" s="41"/>
    </row>
    <row r="37" spans="1:11" ht="18.75" customHeight="1">
      <c r="A37" s="41"/>
      <c r="B37" s="371"/>
      <c r="C37" s="144"/>
      <c r="D37" s="144"/>
      <c r="E37" s="144"/>
      <c r="F37" s="32"/>
      <c r="G37" s="190"/>
      <c r="H37" s="370"/>
      <c r="I37" s="41"/>
    </row>
    <row r="38" spans="1:11">
      <c r="A38" s="214"/>
      <c r="B38" s="273"/>
      <c r="C38" s="215"/>
      <c r="D38" s="155"/>
      <c r="E38" s="155"/>
      <c r="F38" s="156"/>
      <c r="G38" s="156"/>
      <c r="I38" s="6"/>
    </row>
    <row r="39" spans="1:11">
      <c r="A39" s="214"/>
      <c r="B39" s="273"/>
      <c r="C39" s="215"/>
      <c r="D39" s="155"/>
      <c r="E39" s="155"/>
      <c r="F39" s="156"/>
      <c r="G39" s="156"/>
      <c r="I39" s="6"/>
    </row>
    <row r="40" spans="1:11">
      <c r="A40" s="208"/>
      <c r="B40" s="276"/>
      <c r="C40" s="154"/>
      <c r="D40" s="155"/>
      <c r="E40" s="155"/>
      <c r="F40" s="156"/>
      <c r="G40" s="156"/>
      <c r="I40" s="6"/>
    </row>
    <row r="41" spans="1:11">
      <c r="A41" s="208"/>
      <c r="B41" s="276"/>
      <c r="C41" s="154"/>
      <c r="D41" s="155"/>
      <c r="E41" s="155"/>
      <c r="F41" s="156"/>
      <c r="G41" s="156"/>
      <c r="I41" s="6"/>
    </row>
    <row r="42" spans="1:11">
      <c r="A42" s="372" t="s">
        <v>5</v>
      </c>
      <c r="B42" s="374"/>
      <c r="C42" s="375"/>
      <c r="D42" s="376"/>
      <c r="E42" s="376"/>
      <c r="F42" s="377"/>
      <c r="G42" s="377"/>
      <c r="H42" s="32"/>
      <c r="I42" s="41" t="s">
        <v>5</v>
      </c>
    </row>
    <row r="43" spans="1:11">
      <c r="A43" s="372"/>
      <c r="B43" s="374"/>
      <c r="C43" s="144"/>
      <c r="D43" s="144"/>
      <c r="E43" s="144"/>
      <c r="F43" s="144"/>
      <c r="G43" s="144"/>
      <c r="H43" s="32"/>
      <c r="I43" s="41" t="s">
        <v>5</v>
      </c>
    </row>
    <row r="44" spans="1:11" s="97" customFormat="1">
      <c r="A44" s="372"/>
      <c r="B44" s="374"/>
      <c r="C44" s="144"/>
      <c r="D44" s="144"/>
      <c r="E44" s="144"/>
      <c r="F44" s="144"/>
      <c r="G44" s="144"/>
      <c r="H44" s="32"/>
      <c r="I44" s="41" t="s">
        <v>5</v>
      </c>
      <c r="K44" s="7"/>
    </row>
    <row r="45" spans="1:11" s="97" customFormat="1">
      <c r="A45" s="372"/>
      <c r="B45" s="374"/>
      <c r="C45" s="144"/>
      <c r="D45" s="144"/>
      <c r="E45" s="144"/>
      <c r="F45" s="144"/>
      <c r="G45" s="144"/>
      <c r="H45" s="32"/>
      <c r="I45" s="41" t="s">
        <v>5</v>
      </c>
      <c r="K45" s="7"/>
    </row>
    <row r="46" spans="1:11" s="97" customFormat="1">
      <c r="A46" s="372"/>
      <c r="B46" s="374"/>
      <c r="C46" s="144"/>
      <c r="D46" s="144"/>
      <c r="E46" s="144"/>
      <c r="F46" s="144"/>
      <c r="G46" s="144"/>
      <c r="H46" s="32"/>
      <c r="I46" s="41" t="s">
        <v>5</v>
      </c>
      <c r="K46" s="7"/>
    </row>
    <row r="47" spans="1:11" s="97" customFormat="1">
      <c r="A47" s="372"/>
      <c r="B47" s="374"/>
      <c r="C47" s="144"/>
      <c r="D47" s="144"/>
      <c r="E47" s="144"/>
      <c r="F47" s="144"/>
      <c r="G47" s="144"/>
      <c r="H47" s="32"/>
      <c r="I47" s="41" t="s">
        <v>5</v>
      </c>
      <c r="K47" s="7"/>
    </row>
    <row r="48" spans="1:11" s="97" customFormat="1">
      <c r="A48" s="373"/>
      <c r="B48" s="378"/>
      <c r="C48" s="144"/>
      <c r="D48" s="144"/>
      <c r="E48" s="144"/>
      <c r="F48" s="144"/>
      <c r="G48" s="144"/>
      <c r="H48" s="32"/>
      <c r="I48" s="41" t="s">
        <v>5</v>
      </c>
      <c r="K48" s="7"/>
    </row>
    <row r="49" spans="1:11" s="97" customFormat="1">
      <c r="A49" s="372"/>
      <c r="B49" s="374"/>
      <c r="C49" s="144"/>
      <c r="D49" s="144"/>
      <c r="E49" s="144"/>
      <c r="F49" s="144"/>
      <c r="G49" s="144"/>
      <c r="H49" s="32"/>
      <c r="I49" s="41" t="s">
        <v>5</v>
      </c>
      <c r="K49" s="7"/>
    </row>
    <row r="50" spans="1:11" s="97" customFormat="1">
      <c r="A50" s="372"/>
      <c r="B50" s="374"/>
      <c r="C50" s="144"/>
      <c r="D50" s="144"/>
      <c r="E50" s="144"/>
      <c r="F50" s="144"/>
      <c r="G50" s="144"/>
      <c r="H50" s="32"/>
      <c r="I50" s="41" t="s">
        <v>5</v>
      </c>
      <c r="K50" s="7"/>
    </row>
    <row r="51" spans="1:11" s="97" customFormat="1">
      <c r="A51" s="372"/>
      <c r="B51" s="374"/>
      <c r="C51" s="144"/>
      <c r="D51" s="144"/>
      <c r="E51" s="144"/>
      <c r="F51" s="144"/>
      <c r="G51" s="144"/>
      <c r="H51" s="32"/>
      <c r="I51" s="41" t="s">
        <v>5</v>
      </c>
      <c r="K51" s="7"/>
    </row>
    <row r="52" spans="1:11" s="97" customFormat="1">
      <c r="A52" s="372"/>
      <c r="B52" s="374"/>
      <c r="C52" s="144"/>
      <c r="D52" s="144"/>
      <c r="E52" s="144"/>
      <c r="F52" s="144"/>
      <c r="G52" s="144"/>
      <c r="H52" s="32"/>
      <c r="I52" s="41" t="s">
        <v>5</v>
      </c>
      <c r="K52" s="7"/>
    </row>
    <row r="53" spans="1:11" s="97" customFormat="1">
      <c r="A53" s="372"/>
      <c r="B53" s="379"/>
      <c r="C53" s="144"/>
      <c r="D53" s="144"/>
      <c r="E53" s="144"/>
      <c r="F53" s="144"/>
      <c r="G53" s="144"/>
      <c r="H53" s="32"/>
      <c r="I53" s="41" t="s">
        <v>5</v>
      </c>
      <c r="K53" s="7"/>
    </row>
    <row r="54" spans="1:11" s="97" customFormat="1">
      <c r="A54" s="372"/>
      <c r="B54" s="379"/>
      <c r="C54" s="144"/>
      <c r="D54" s="144"/>
      <c r="E54" s="144"/>
      <c r="F54" s="144"/>
      <c r="G54" s="144"/>
      <c r="H54" s="32"/>
      <c r="I54" s="41" t="s">
        <v>5</v>
      </c>
      <c r="K54" s="7"/>
    </row>
  </sheetData>
  <mergeCells count="26">
    <mergeCell ref="D33:E33"/>
    <mergeCell ref="D34:E34"/>
    <mergeCell ref="D35:E35"/>
    <mergeCell ref="F25:G25"/>
    <mergeCell ref="F26:G26"/>
    <mergeCell ref="F27:G27"/>
    <mergeCell ref="F28:G28"/>
    <mergeCell ref="F32:G32"/>
    <mergeCell ref="F33:G33"/>
    <mergeCell ref="F34:G34"/>
    <mergeCell ref="F35:G35"/>
    <mergeCell ref="D25:E25"/>
    <mergeCell ref="D26:E26"/>
    <mergeCell ref="D27:E27"/>
    <mergeCell ref="D28:E28"/>
    <mergeCell ref="D32:E32"/>
    <mergeCell ref="C20:H20"/>
    <mergeCell ref="D15:E15"/>
    <mergeCell ref="F15:G15"/>
    <mergeCell ref="C11:G11"/>
    <mergeCell ref="D8:E8"/>
    <mergeCell ref="F8:G8"/>
    <mergeCell ref="D9:E9"/>
    <mergeCell ref="F9:G9"/>
    <mergeCell ref="D16:E16"/>
    <mergeCell ref="F16:G16"/>
  </mergeCells>
  <pageMargins left="0.19685039370078741" right="0.19685039370078741" top="0.39370078740157483" bottom="0.39370078740157483" header="0.31496062992125984" footer="0.31496062992125984"/>
  <pageSetup paperSize="9" scale="80" fitToHeight="0" orientation="portrait" r:id="rId1"/>
  <rowBreaks count="1" manualBreakCount="1">
    <brk id="20" max="16383"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K25"/>
  <sheetViews>
    <sheetView showGridLines="0" zoomScaleNormal="100" workbookViewId="0">
      <selection activeCell="C8" sqref="C8"/>
    </sheetView>
  </sheetViews>
  <sheetFormatPr baseColWidth="10" defaultColWidth="9.140625" defaultRowHeight="15.75"/>
  <cols>
    <col min="1" max="1" width="9.42578125" style="217" bestFit="1" customWidth="1"/>
    <col min="2" max="2" width="4.42578125" style="296" bestFit="1" customWidth="1"/>
    <col min="3" max="3" width="70.140625" style="151" customWidth="1"/>
    <col min="4" max="4" width="7" style="151" customWidth="1"/>
    <col min="5" max="5" width="7.7109375" style="151" customWidth="1"/>
    <col min="6" max="6" width="7" style="151" customWidth="1"/>
    <col min="7" max="7" width="7.7109375" style="151" customWidth="1"/>
    <col min="8" max="8" width="1.7109375" style="7" customWidth="1"/>
    <col min="9" max="9" width="6.28515625" style="328" bestFit="1" customWidth="1"/>
    <col min="10" max="10" width="9.140625" style="97"/>
    <col min="11" max="11" width="28.5703125" style="7" customWidth="1"/>
    <col min="12" max="12" width="11.28515625" style="7" bestFit="1" customWidth="1"/>
    <col min="13" max="16384" width="9.140625" style="7"/>
  </cols>
  <sheetData>
    <row r="1" spans="1:11">
      <c r="A1" s="206"/>
      <c r="B1" s="291"/>
      <c r="C1" s="170"/>
      <c r="D1" s="170"/>
      <c r="E1" s="170"/>
      <c r="F1" s="170"/>
      <c r="G1" s="170"/>
      <c r="H1" s="118"/>
      <c r="I1" s="6"/>
    </row>
    <row r="2" spans="1:11">
      <c r="A2" s="206"/>
      <c r="B2" s="291"/>
      <c r="C2" s="170"/>
      <c r="D2" s="170"/>
      <c r="E2" s="170"/>
      <c r="F2" s="170"/>
      <c r="G2" s="170"/>
      <c r="H2" s="118"/>
      <c r="I2" s="6"/>
    </row>
    <row r="3" spans="1:11" s="3" customFormat="1" ht="48">
      <c r="A3" s="200" t="s">
        <v>114</v>
      </c>
      <c r="B3" s="336"/>
      <c r="C3" s="483" t="s">
        <v>301</v>
      </c>
      <c r="D3" s="337"/>
      <c r="E3" s="337"/>
      <c r="F3" s="170"/>
      <c r="G3" s="170"/>
      <c r="H3" s="338"/>
      <c r="I3" s="200" t="s">
        <v>127</v>
      </c>
      <c r="J3" s="97"/>
    </row>
    <row r="4" spans="1:11">
      <c r="A4" s="208" t="s">
        <v>5</v>
      </c>
      <c r="B4" s="336"/>
      <c r="C4" s="339" t="s">
        <v>5</v>
      </c>
      <c r="D4" s="340"/>
      <c r="E4" s="340"/>
      <c r="F4" s="341"/>
      <c r="G4" s="341"/>
      <c r="H4" s="119"/>
      <c r="I4" s="197" t="s">
        <v>5</v>
      </c>
      <c r="J4" s="97" t="s">
        <v>5</v>
      </c>
    </row>
    <row r="5" spans="1:11" ht="36" customHeight="1">
      <c r="A5" s="208"/>
      <c r="B5" s="336"/>
      <c r="C5" s="571" t="s">
        <v>302</v>
      </c>
      <c r="D5" s="571"/>
      <c r="E5" s="571"/>
      <c r="F5" s="571"/>
      <c r="G5" s="571"/>
      <c r="H5" s="571"/>
      <c r="I5" s="197"/>
    </row>
    <row r="6" spans="1:11">
      <c r="A6" s="1" t="s">
        <v>67</v>
      </c>
      <c r="B6" s="342"/>
      <c r="C6" s="342" t="s">
        <v>303</v>
      </c>
      <c r="D6" s="344"/>
      <c r="E6" s="344"/>
      <c r="F6" s="345"/>
      <c r="G6" s="346"/>
      <c r="H6" s="118"/>
      <c r="I6" s="6" t="s">
        <v>5</v>
      </c>
    </row>
    <row r="7" spans="1:11">
      <c r="A7" s="1"/>
      <c r="B7" s="342"/>
      <c r="C7" s="343"/>
      <c r="D7" s="344"/>
      <c r="E7" s="344"/>
      <c r="F7" s="345"/>
      <c r="G7" s="346"/>
      <c r="H7" s="118"/>
      <c r="I7" s="6"/>
    </row>
    <row r="8" spans="1:11" s="70" customFormat="1">
      <c r="A8" s="208" t="s">
        <v>5</v>
      </c>
      <c r="B8" s="347"/>
      <c r="C8" s="348"/>
      <c r="D8" s="575">
        <f>Parametereingabe!$C$10</f>
        <v>41639</v>
      </c>
      <c r="E8" s="575"/>
      <c r="F8" s="576">
        <f>Parametereingabe!$C$13</f>
        <v>41274</v>
      </c>
      <c r="G8" s="576"/>
      <c r="H8" s="118"/>
      <c r="I8" s="197" t="s">
        <v>5</v>
      </c>
      <c r="J8" s="209"/>
    </row>
    <row r="9" spans="1:11" s="97" customFormat="1" ht="14.25" customHeight="1">
      <c r="A9" s="208"/>
      <c r="B9" s="347"/>
      <c r="C9" s="486" t="s">
        <v>304</v>
      </c>
      <c r="D9" s="349" t="s">
        <v>336</v>
      </c>
      <c r="E9" s="349" t="s">
        <v>26</v>
      </c>
      <c r="F9" s="350" t="s">
        <v>336</v>
      </c>
      <c r="G9" s="350" t="s">
        <v>26</v>
      </c>
      <c r="H9" s="118"/>
      <c r="I9" s="6"/>
      <c r="K9" s="7"/>
    </row>
    <row r="10" spans="1:11" s="97" customFormat="1" ht="14.25" customHeight="1">
      <c r="A10" s="208"/>
      <c r="B10" s="347"/>
      <c r="C10" s="487" t="s">
        <v>305</v>
      </c>
      <c r="D10" s="504">
        <v>0</v>
      </c>
      <c r="E10" s="505">
        <v>0</v>
      </c>
      <c r="F10" s="506">
        <v>0</v>
      </c>
      <c r="G10" s="507">
        <v>0</v>
      </c>
      <c r="H10" s="118"/>
      <c r="I10" s="6"/>
      <c r="K10" s="7"/>
    </row>
    <row r="11" spans="1:11" s="97" customFormat="1" ht="14.25" customHeight="1">
      <c r="A11" s="1"/>
      <c r="B11" s="347"/>
      <c r="C11" s="488" t="s">
        <v>306</v>
      </c>
      <c r="D11" s="500">
        <v>0</v>
      </c>
      <c r="E11" s="501">
        <v>0</v>
      </c>
      <c r="F11" s="502">
        <v>0</v>
      </c>
      <c r="G11" s="503">
        <v>0</v>
      </c>
      <c r="H11" s="118"/>
      <c r="I11" s="6"/>
      <c r="K11" s="7"/>
    </row>
    <row r="12" spans="1:11" s="97" customFormat="1" ht="14.25" customHeight="1" thickBot="1">
      <c r="A12" s="1"/>
      <c r="B12" s="347"/>
      <c r="C12" s="351"/>
      <c r="D12" s="352">
        <v>0</v>
      </c>
      <c r="E12" s="353">
        <v>0</v>
      </c>
      <c r="F12" s="354">
        <v>0</v>
      </c>
      <c r="G12" s="355">
        <v>0</v>
      </c>
      <c r="H12" s="118"/>
      <c r="I12" s="6" t="s">
        <v>5</v>
      </c>
      <c r="K12" s="7"/>
    </row>
    <row r="13" spans="1:11" s="97" customFormat="1" ht="14.25" customHeight="1">
      <c r="A13" s="1"/>
      <c r="B13" s="356"/>
      <c r="C13" s="357"/>
      <c r="D13" s="357"/>
      <c r="E13" s="357"/>
      <c r="F13" s="357"/>
      <c r="G13" s="357"/>
      <c r="H13" s="357"/>
      <c r="I13" s="6"/>
      <c r="K13" s="7"/>
    </row>
    <row r="14" spans="1:11" s="97" customFormat="1" ht="39" customHeight="1">
      <c r="A14" s="208" t="s">
        <v>27</v>
      </c>
      <c r="B14" s="356"/>
      <c r="C14" s="572" t="s">
        <v>307</v>
      </c>
      <c r="D14" s="573"/>
      <c r="E14" s="573"/>
      <c r="F14" s="573"/>
      <c r="G14" s="573"/>
      <c r="H14" s="118"/>
      <c r="I14" s="6"/>
      <c r="K14" s="7"/>
    </row>
    <row r="15" spans="1:11" s="97" customFormat="1" ht="14.25" customHeight="1">
      <c r="A15" s="1"/>
      <c r="B15" s="336"/>
      <c r="C15" s="170"/>
      <c r="D15" s="170"/>
      <c r="E15" s="170"/>
      <c r="F15" s="170"/>
      <c r="G15" s="170"/>
      <c r="H15" s="118"/>
      <c r="I15" s="6" t="s">
        <v>5</v>
      </c>
      <c r="K15" s="7"/>
    </row>
    <row r="16" spans="1:11" ht="18.75" customHeight="1">
      <c r="A16" s="208" t="s">
        <v>72</v>
      </c>
      <c r="B16" s="356"/>
      <c r="C16" s="356" t="s">
        <v>309</v>
      </c>
      <c r="D16" s="170"/>
      <c r="E16" s="170"/>
      <c r="F16" s="170"/>
      <c r="G16" s="170"/>
      <c r="H16" s="118"/>
      <c r="I16" s="6"/>
    </row>
    <row r="17" spans="1:11" ht="18.75" customHeight="1">
      <c r="A17" s="208"/>
      <c r="B17" s="356"/>
      <c r="C17" s="484" t="s">
        <v>308</v>
      </c>
      <c r="D17" s="170"/>
      <c r="E17" s="170"/>
      <c r="F17" s="170"/>
      <c r="G17" s="170"/>
      <c r="H17" s="118"/>
      <c r="I17" s="6"/>
    </row>
    <row r="18" spans="1:11" ht="13.5" customHeight="1">
      <c r="A18" s="118"/>
      <c r="B18" s="356"/>
      <c r="C18" s="358" t="s">
        <v>5</v>
      </c>
      <c r="D18" s="359"/>
      <c r="E18" s="359"/>
      <c r="F18" s="359"/>
      <c r="G18" s="359"/>
      <c r="H18" s="118"/>
      <c r="I18" s="6"/>
    </row>
    <row r="19" spans="1:11">
      <c r="A19" s="214" t="s">
        <v>73</v>
      </c>
      <c r="B19" s="356"/>
      <c r="C19" s="342" t="s">
        <v>310</v>
      </c>
      <c r="D19" s="360"/>
      <c r="E19" s="360"/>
      <c r="F19" s="341"/>
      <c r="G19" s="341"/>
      <c r="H19" s="118"/>
      <c r="I19" s="6"/>
    </row>
    <row r="20" spans="1:11">
      <c r="A20" s="118"/>
      <c r="B20" s="356"/>
      <c r="C20" s="361"/>
      <c r="D20" s="360"/>
      <c r="E20" s="360"/>
      <c r="F20" s="341"/>
      <c r="G20" s="341"/>
      <c r="H20" s="118"/>
      <c r="I20" s="6"/>
    </row>
    <row r="21" spans="1:11" ht="22.5" customHeight="1">
      <c r="A21" s="574" t="s">
        <v>315</v>
      </c>
      <c r="B21" s="356"/>
      <c r="C21" s="342" t="s">
        <v>311</v>
      </c>
      <c r="D21" s="360"/>
      <c r="E21" s="360"/>
      <c r="F21" s="341"/>
      <c r="G21" s="341"/>
      <c r="H21" s="118"/>
      <c r="I21" s="6"/>
    </row>
    <row r="22" spans="1:11" ht="59.25" customHeight="1">
      <c r="A22" s="574"/>
      <c r="B22" s="356"/>
      <c r="C22" s="569" t="s">
        <v>312</v>
      </c>
      <c r="D22" s="570"/>
      <c r="E22" s="570"/>
      <c r="F22" s="570"/>
      <c r="G22" s="570"/>
      <c r="H22" s="570"/>
      <c r="I22" s="6"/>
      <c r="K22" s="7" t="s">
        <v>5</v>
      </c>
    </row>
    <row r="23" spans="1:11" ht="12">
      <c r="A23" s="214"/>
      <c r="B23" s="118"/>
      <c r="C23" s="118"/>
      <c r="D23" s="118"/>
      <c r="E23" s="118"/>
      <c r="F23" s="118"/>
      <c r="G23" s="118"/>
      <c r="H23" s="118"/>
      <c r="I23" s="6"/>
    </row>
    <row r="24" spans="1:11" ht="21.75" customHeight="1">
      <c r="A24" s="118"/>
      <c r="B24" s="356"/>
      <c r="C24" s="485" t="s">
        <v>313</v>
      </c>
      <c r="D24" s="360"/>
      <c r="E24" s="360"/>
      <c r="F24" s="341"/>
      <c r="G24" s="341"/>
      <c r="H24" s="118"/>
      <c r="I24" s="6"/>
    </row>
    <row r="25" spans="1:11" ht="60.75" customHeight="1">
      <c r="A25" s="118"/>
      <c r="B25" s="356"/>
      <c r="C25" s="569" t="s">
        <v>314</v>
      </c>
      <c r="D25" s="570"/>
      <c r="E25" s="570"/>
      <c r="F25" s="570"/>
      <c r="G25" s="570"/>
      <c r="H25" s="570"/>
      <c r="I25" s="6"/>
    </row>
  </sheetData>
  <mergeCells count="7">
    <mergeCell ref="C25:H25"/>
    <mergeCell ref="C5:H5"/>
    <mergeCell ref="C14:G14"/>
    <mergeCell ref="A21:A22"/>
    <mergeCell ref="C22:H22"/>
    <mergeCell ref="D8:E8"/>
    <mergeCell ref="F8:G8"/>
  </mergeCells>
  <pageMargins left="0.19685039370078741" right="0.19685039370078741" top="0.39370078740157483" bottom="0.39370078740157483" header="0.31496062992125984" footer="0.31496062992125984"/>
  <pageSetup paperSize="9" scale="80" fitToHeight="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J35"/>
  <sheetViews>
    <sheetView showGridLines="0" zoomScaleNormal="100" workbookViewId="0">
      <selection activeCell="G16" sqref="G16"/>
    </sheetView>
  </sheetViews>
  <sheetFormatPr baseColWidth="10" defaultColWidth="9.140625" defaultRowHeight="12"/>
  <cols>
    <col min="1" max="1" width="7.28515625" style="167" bestFit="1" customWidth="1"/>
    <col min="2" max="2" width="5.140625" style="168" bestFit="1" customWidth="1"/>
    <col min="3" max="3" width="69" style="151" customWidth="1"/>
    <col min="4" max="5" width="14" style="151" customWidth="1"/>
    <col min="6" max="6" width="1.7109375" style="7" customWidth="1"/>
    <col min="7" max="7" width="10.85546875" style="167" bestFit="1" customWidth="1"/>
    <col min="8" max="9" width="9.140625" style="7"/>
    <col min="10" max="10" width="11.28515625" style="7" bestFit="1" customWidth="1"/>
    <col min="11" max="16384" width="9.140625" style="7"/>
  </cols>
  <sheetData>
    <row r="1" spans="1:8">
      <c r="A1" s="142"/>
      <c r="B1" s="143"/>
      <c r="C1" s="144"/>
      <c r="D1" s="144"/>
      <c r="E1" s="144"/>
      <c r="F1" s="32"/>
      <c r="G1" s="142"/>
    </row>
    <row r="2" spans="1:8">
      <c r="A2" s="142"/>
      <c r="B2" s="143"/>
      <c r="C2" s="144"/>
      <c r="D2" s="144"/>
      <c r="E2" s="144"/>
      <c r="F2" s="32"/>
      <c r="G2" s="142"/>
    </row>
    <row r="3" spans="1:8" s="3" customFormat="1" ht="24.75">
      <c r="A3" s="367" t="s">
        <v>114</v>
      </c>
      <c r="B3" s="145"/>
      <c r="C3" s="491" t="s">
        <v>316</v>
      </c>
      <c r="D3" s="146"/>
      <c r="E3" s="71" t="s">
        <v>5</v>
      </c>
      <c r="F3" s="35"/>
      <c r="G3" s="492" t="s">
        <v>127</v>
      </c>
    </row>
    <row r="4" spans="1:8">
      <c r="A4" s="41" t="s">
        <v>102</v>
      </c>
      <c r="B4" s="145"/>
      <c r="C4" s="149"/>
      <c r="D4" s="150"/>
      <c r="F4" s="34"/>
      <c r="G4" s="148"/>
    </row>
    <row r="5" spans="1:8">
      <c r="A5" s="148"/>
      <c r="B5" s="145"/>
      <c r="C5" s="149"/>
      <c r="D5" s="150"/>
      <c r="F5" s="34"/>
      <c r="G5" s="148"/>
    </row>
    <row r="6" spans="1:8">
      <c r="A6" s="41"/>
      <c r="B6" s="145"/>
      <c r="C6" s="149"/>
      <c r="D6" s="27"/>
      <c r="E6" s="362"/>
      <c r="F6" s="34"/>
      <c r="G6" s="41"/>
    </row>
    <row r="7" spans="1:8" s="70" customFormat="1" ht="15.75">
      <c r="A7" s="41" t="s">
        <v>5</v>
      </c>
      <c r="B7" s="273"/>
      <c r="C7" s="489" t="s">
        <v>317</v>
      </c>
      <c r="D7" s="162"/>
      <c r="E7" s="163"/>
      <c r="F7" s="7"/>
      <c r="G7" s="298" t="s">
        <v>5</v>
      </c>
    </row>
    <row r="8" spans="1:8" ht="15.75">
      <c r="A8" s="41"/>
      <c r="B8" s="145"/>
      <c r="C8" s="489"/>
      <c r="G8" s="41"/>
    </row>
    <row r="9" spans="1:8" ht="14.25" customHeight="1">
      <c r="A9" s="41"/>
      <c r="B9" s="273"/>
      <c r="C9" s="489" t="s">
        <v>318</v>
      </c>
      <c r="D9" s="7"/>
      <c r="E9" s="7"/>
      <c r="G9" s="298" t="s">
        <v>5</v>
      </c>
    </row>
    <row r="10" spans="1:8" ht="14.25" customHeight="1">
      <c r="A10" s="41"/>
      <c r="B10" s="145"/>
      <c r="C10" s="489"/>
      <c r="D10" s="155"/>
      <c r="E10" s="156"/>
      <c r="G10" s="41" t="s">
        <v>5</v>
      </c>
    </row>
    <row r="11" spans="1:8" ht="14.25" customHeight="1">
      <c r="A11" s="41"/>
      <c r="B11" s="273"/>
      <c r="C11" s="489" t="s">
        <v>319</v>
      </c>
      <c r="D11" s="155"/>
      <c r="E11" s="156"/>
      <c r="G11" s="298" t="s">
        <v>5</v>
      </c>
      <c r="H11" s="7" t="s">
        <v>5</v>
      </c>
    </row>
    <row r="12" spans="1:8" ht="14.25" customHeight="1">
      <c r="A12" s="41"/>
      <c r="B12" s="157"/>
      <c r="C12" s="489"/>
      <c r="D12" s="158"/>
      <c r="E12" s="159"/>
      <c r="G12" s="41" t="s">
        <v>5</v>
      </c>
    </row>
    <row r="13" spans="1:8" ht="14.25" customHeight="1">
      <c r="A13" s="41"/>
      <c r="B13" s="273"/>
      <c r="C13" s="489" t="s">
        <v>320</v>
      </c>
      <c r="D13" s="27"/>
      <c r="E13" s="28"/>
      <c r="G13" s="298" t="s">
        <v>5</v>
      </c>
    </row>
    <row r="14" spans="1:8" ht="14.25" customHeight="1">
      <c r="A14" s="41"/>
      <c r="B14" s="160"/>
      <c r="C14" s="489"/>
      <c r="D14" s="162"/>
      <c r="E14" s="163"/>
      <c r="G14" s="41" t="s">
        <v>5</v>
      </c>
    </row>
    <row r="15" spans="1:8" ht="14.25" customHeight="1">
      <c r="A15" s="41"/>
      <c r="B15" s="273"/>
      <c r="C15" s="489" t="s">
        <v>321</v>
      </c>
      <c r="D15" s="162"/>
      <c r="E15" s="164"/>
      <c r="G15" s="298" t="s">
        <v>5</v>
      </c>
    </row>
    <row r="16" spans="1:8" ht="14.25" customHeight="1">
      <c r="A16" s="41"/>
      <c r="B16" s="152"/>
      <c r="C16" s="489"/>
      <c r="D16" s="162"/>
      <c r="E16" s="164"/>
      <c r="G16" s="41"/>
    </row>
    <row r="17" spans="1:10" ht="14.25" customHeight="1">
      <c r="A17" s="41"/>
      <c r="B17" s="273"/>
      <c r="C17" s="489" t="s">
        <v>322</v>
      </c>
      <c r="D17" s="162"/>
      <c r="E17" s="164"/>
      <c r="G17" s="41"/>
    </row>
    <row r="18" spans="1:10" ht="14.25" customHeight="1">
      <c r="A18" s="41"/>
      <c r="B18" s="160"/>
      <c r="C18" s="161"/>
      <c r="D18" s="29"/>
      <c r="E18" s="165"/>
      <c r="G18" s="41"/>
    </row>
    <row r="19" spans="1:10" ht="14.25" customHeight="1">
      <c r="A19" s="41" t="s">
        <v>5</v>
      </c>
      <c r="B19" s="145"/>
      <c r="G19" s="41" t="s">
        <v>5</v>
      </c>
    </row>
    <row r="20" spans="1:10" ht="14.25" customHeight="1">
      <c r="A20" s="41"/>
      <c r="B20" s="145"/>
      <c r="G20" s="41"/>
    </row>
    <row r="21" spans="1:10">
      <c r="A21" s="41"/>
      <c r="B21" s="41"/>
      <c r="C21" s="41"/>
      <c r="D21" s="41"/>
      <c r="E21" s="41"/>
      <c r="F21" s="41"/>
      <c r="G21" s="41"/>
    </row>
    <row r="22" spans="1:10">
      <c r="A22" s="41"/>
      <c r="B22" s="41"/>
      <c r="C22" s="41"/>
      <c r="D22" s="41"/>
      <c r="E22" s="41"/>
      <c r="F22" s="41"/>
      <c r="G22" s="41"/>
    </row>
    <row r="23" spans="1:10" s="166" customFormat="1">
      <c r="A23" s="41"/>
      <c r="B23" s="41"/>
      <c r="C23" s="41"/>
      <c r="D23" s="41"/>
      <c r="E23" s="41"/>
      <c r="F23" s="41"/>
      <c r="G23" s="41"/>
      <c r="H23" s="7"/>
      <c r="I23" s="7"/>
      <c r="J23" s="7"/>
    </row>
    <row r="24" spans="1:10" s="166" customFormat="1">
      <c r="A24" s="41"/>
      <c r="B24" s="41"/>
      <c r="C24" s="41"/>
      <c r="D24" s="41"/>
      <c r="E24" s="41"/>
      <c r="F24" s="41"/>
      <c r="G24" s="41"/>
      <c r="H24" s="7"/>
      <c r="I24" s="7"/>
      <c r="J24" s="7"/>
    </row>
    <row r="25" spans="1:10" s="166" customFormat="1">
      <c r="A25" s="41"/>
      <c r="B25" s="41"/>
      <c r="C25" s="41"/>
      <c r="D25" s="41"/>
      <c r="E25" s="41"/>
      <c r="F25" s="41"/>
      <c r="G25" s="41"/>
      <c r="H25" s="7"/>
      <c r="I25" s="7"/>
      <c r="J25" s="7"/>
    </row>
    <row r="26" spans="1:10" s="166" customFormat="1">
      <c r="A26" s="41"/>
      <c r="B26" s="41"/>
      <c r="C26" s="41"/>
      <c r="D26" s="41"/>
      <c r="E26" s="41"/>
      <c r="F26" s="41"/>
      <c r="G26" s="41"/>
      <c r="H26" s="7"/>
      <c r="I26" s="7"/>
      <c r="J26" s="7"/>
    </row>
    <row r="27" spans="1:10" s="151" customFormat="1">
      <c r="A27" s="41"/>
      <c r="B27" s="41"/>
      <c r="C27" s="41"/>
      <c r="D27" s="41"/>
      <c r="E27" s="41"/>
      <c r="F27" s="41"/>
      <c r="G27" s="41"/>
      <c r="H27" s="7"/>
      <c r="I27" s="7"/>
      <c r="J27" s="7"/>
    </row>
    <row r="28" spans="1:10" s="151" customFormat="1">
      <c r="A28" s="41"/>
      <c r="B28" s="41"/>
      <c r="C28" s="41"/>
      <c r="D28" s="41"/>
      <c r="E28" s="41"/>
      <c r="F28" s="41"/>
      <c r="G28" s="41"/>
      <c r="H28" s="7"/>
      <c r="I28" s="7"/>
      <c r="J28" s="7"/>
    </row>
    <row r="29" spans="1:10">
      <c r="A29" s="41"/>
      <c r="B29" s="41"/>
      <c r="C29" s="41"/>
      <c r="D29" s="41"/>
      <c r="E29" s="41"/>
      <c r="F29" s="41"/>
      <c r="G29" s="41"/>
    </row>
    <row r="30" spans="1:10">
      <c r="A30" s="41"/>
      <c r="B30" s="41"/>
      <c r="C30" s="41"/>
      <c r="D30" s="41"/>
      <c r="E30" s="41"/>
      <c r="F30" s="41"/>
      <c r="G30" s="41"/>
    </row>
    <row r="31" spans="1:10">
      <c r="A31" s="41"/>
      <c r="B31" s="41"/>
      <c r="C31" s="41"/>
      <c r="D31" s="41"/>
      <c r="E31" s="41"/>
      <c r="F31" s="41"/>
      <c r="G31" s="41"/>
    </row>
    <row r="32" spans="1:10">
      <c r="A32" s="41"/>
      <c r="B32" s="41"/>
      <c r="C32" s="41"/>
      <c r="D32" s="41"/>
      <c r="E32" s="41"/>
      <c r="F32" s="41"/>
      <c r="G32" s="41"/>
    </row>
    <row r="33" spans="1:7">
      <c r="A33" s="41"/>
      <c r="B33" s="41"/>
      <c r="C33" s="41"/>
      <c r="D33" s="41"/>
      <c r="E33" s="41"/>
      <c r="F33" s="41"/>
      <c r="G33" s="41"/>
    </row>
    <row r="34" spans="1:7">
      <c r="A34" s="41"/>
      <c r="B34" s="41"/>
      <c r="C34" s="41"/>
      <c r="D34" s="41"/>
      <c r="E34" s="41"/>
      <c r="F34" s="41"/>
      <c r="G34" s="41"/>
    </row>
    <row r="35" spans="1:7">
      <c r="A35" s="41"/>
      <c r="B35" s="41"/>
      <c r="C35" s="41"/>
      <c r="D35" s="41"/>
      <c r="E35" s="41"/>
      <c r="F35" s="41"/>
      <c r="G35" s="41"/>
    </row>
  </sheetData>
  <pageMargins left="0.19685039370078741" right="0.19685039370078741" top="0.39370078740157483" bottom="0.39370078740157483" header="0.31496062992125984" footer="0.31496062992125984"/>
  <pageSetup paperSize="9" scale="80" fitToHeight="0"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I40"/>
  <sheetViews>
    <sheetView showGridLines="0" topLeftCell="A4" zoomScaleNormal="100" workbookViewId="0">
      <selection activeCell="C19" sqref="C19"/>
    </sheetView>
  </sheetViews>
  <sheetFormatPr baseColWidth="10" defaultColWidth="9.140625" defaultRowHeight="12"/>
  <cols>
    <col min="1" max="1" width="6.85546875" style="302" bestFit="1" customWidth="1"/>
    <col min="2" max="2" width="1.42578125" style="168" customWidth="1"/>
    <col min="3" max="3" width="88.85546875" style="151" customWidth="1"/>
    <col min="4" max="4" width="14" style="176" customWidth="1"/>
    <col min="5" max="5" width="1.7109375" style="7" customWidth="1"/>
    <col min="6" max="6" width="8.42578125" style="188" bestFit="1" customWidth="1"/>
    <col min="7" max="7" width="11.28515625" style="7" customWidth="1"/>
    <col min="8" max="8" width="9.140625" style="7"/>
    <col min="9" max="9" width="11.28515625" style="7" bestFit="1" customWidth="1"/>
    <col min="10" max="16384" width="9.140625" style="7"/>
  </cols>
  <sheetData>
    <row r="1" spans="1:7">
      <c r="A1" s="299"/>
      <c r="B1" s="169"/>
      <c r="C1" s="170"/>
      <c r="D1" s="171"/>
      <c r="E1" s="118"/>
      <c r="F1" s="172"/>
      <c r="G1" s="97"/>
    </row>
    <row r="2" spans="1:7">
      <c r="A2" s="299"/>
      <c r="B2" s="169"/>
      <c r="C2" s="170"/>
      <c r="D2" s="171"/>
      <c r="E2" s="118"/>
      <c r="F2" s="172"/>
      <c r="G2" s="97"/>
    </row>
    <row r="3" spans="1:7" s="3" customFormat="1" ht="24.75" thickBot="1">
      <c r="A3" s="200" t="s">
        <v>335</v>
      </c>
      <c r="B3" s="174"/>
      <c r="C3" s="496" t="s">
        <v>324</v>
      </c>
      <c r="D3" s="511" t="s">
        <v>5</v>
      </c>
      <c r="E3" s="35"/>
      <c r="F3" s="200" t="s">
        <v>127</v>
      </c>
      <c r="G3" s="7"/>
    </row>
    <row r="4" spans="1:7">
      <c r="A4" s="121" t="s">
        <v>5</v>
      </c>
      <c r="B4" s="145"/>
      <c r="C4" s="149"/>
      <c r="E4" s="34"/>
      <c r="F4" s="172"/>
      <c r="G4" s="7" t="s">
        <v>5</v>
      </c>
    </row>
    <row r="5" spans="1:7">
      <c r="A5" s="173"/>
      <c r="B5" s="145"/>
      <c r="C5" s="149"/>
      <c r="E5" s="34"/>
      <c r="F5" s="172"/>
    </row>
    <row r="6" spans="1:7" s="70" customFormat="1" ht="33.75" customHeight="1">
      <c r="A6" s="300"/>
      <c r="B6" s="277"/>
      <c r="C6" s="452" t="s">
        <v>323</v>
      </c>
      <c r="D6" s="499"/>
      <c r="E6" s="497"/>
      <c r="F6" s="498"/>
    </row>
    <row r="7" spans="1:7" s="70" customFormat="1" ht="9" customHeight="1">
      <c r="A7" s="121"/>
      <c r="B7" s="145"/>
      <c r="C7" s="177"/>
      <c r="D7" s="178"/>
      <c r="F7" s="179"/>
    </row>
    <row r="8" spans="1:7">
      <c r="A8" s="173"/>
      <c r="B8" s="145"/>
      <c r="C8" s="495" t="s">
        <v>325</v>
      </c>
      <c r="D8" s="278">
        <f>Passifs!F36</f>
        <v>396401</v>
      </c>
      <c r="F8" s="172"/>
    </row>
    <row r="9" spans="1:7" ht="14.25" customHeight="1">
      <c r="A9" s="173"/>
      <c r="B9" s="145"/>
      <c r="C9" s="154"/>
      <c r="D9" s="165"/>
      <c r="F9" s="172"/>
    </row>
    <row r="10" spans="1:7" ht="14.25" customHeight="1">
      <c r="A10" s="301" t="s">
        <v>75</v>
      </c>
      <c r="B10" s="152" t="s">
        <v>5</v>
      </c>
      <c r="C10" s="479" t="s">
        <v>326</v>
      </c>
      <c r="D10" s="510">
        <v>-4068</v>
      </c>
      <c r="F10" s="181" t="s">
        <v>104</v>
      </c>
      <c r="G10" s="7" t="s">
        <v>5</v>
      </c>
    </row>
    <row r="11" spans="1:7" ht="14.25" customHeight="1">
      <c r="A11" s="173"/>
      <c r="B11" s="152"/>
      <c r="C11" s="479" t="s">
        <v>327</v>
      </c>
      <c r="D11" s="510">
        <v>-50000</v>
      </c>
      <c r="F11" s="172"/>
    </row>
    <row r="12" spans="1:7" ht="14.25" customHeight="1">
      <c r="A12" s="301" t="s">
        <v>76</v>
      </c>
      <c r="B12" s="152"/>
      <c r="C12" s="493" t="s">
        <v>328</v>
      </c>
      <c r="D12" s="509">
        <v>-10000</v>
      </c>
      <c r="F12" s="181" t="s">
        <v>108</v>
      </c>
    </row>
    <row r="13" spans="1:7" ht="14.25" customHeight="1">
      <c r="A13" s="173"/>
      <c r="B13" s="145"/>
      <c r="C13" s="435" t="s">
        <v>329</v>
      </c>
      <c r="D13" s="508">
        <f>'Compte de resultat 1'!E32</f>
        <v>50598</v>
      </c>
      <c r="F13" s="172"/>
    </row>
    <row r="14" spans="1:7" ht="7.5" customHeight="1">
      <c r="A14" s="173"/>
      <c r="B14" s="145"/>
      <c r="C14" s="182"/>
      <c r="D14" s="180"/>
      <c r="F14" s="172"/>
    </row>
    <row r="15" spans="1:7" ht="14.25" customHeight="1">
      <c r="A15" s="173"/>
      <c r="B15" s="145"/>
      <c r="C15" s="441" t="s">
        <v>330</v>
      </c>
      <c r="D15" s="279">
        <f>Passifs!E36</f>
        <v>382931</v>
      </c>
      <c r="F15" s="183" t="str">
        <f>IF(D15-SUM(D8:D14)=0,"","Achtung Differenz von ")</f>
        <v/>
      </c>
      <c r="G15" s="184" t="str">
        <f>IF(D15-SUM(D8:D13)=0,"",D15-SUM(D8:D13))</f>
        <v/>
      </c>
    </row>
    <row r="16" spans="1:7" ht="14.25" customHeight="1">
      <c r="A16" s="173"/>
      <c r="B16" s="145"/>
      <c r="C16" s="182"/>
      <c r="D16" s="165"/>
      <c r="F16" s="172"/>
    </row>
    <row r="17" spans="1:9" ht="14.25" customHeight="1">
      <c r="A17" s="173"/>
      <c r="B17" s="145"/>
      <c r="C17" s="182"/>
      <c r="D17" s="165"/>
      <c r="F17" s="172"/>
    </row>
    <row r="18" spans="1:9" ht="14.25" customHeight="1">
      <c r="A18" s="173"/>
      <c r="B18" s="145"/>
      <c r="C18" s="490" t="s">
        <v>331</v>
      </c>
      <c r="D18" s="165"/>
      <c r="F18" s="172"/>
    </row>
    <row r="19" spans="1:9" ht="14.25" customHeight="1">
      <c r="A19" s="173"/>
      <c r="B19" s="145"/>
      <c r="C19" s="186"/>
      <c r="D19" s="165"/>
      <c r="F19" s="172"/>
    </row>
    <row r="20" spans="1:9" ht="14.25" customHeight="1">
      <c r="A20" s="301" t="s">
        <v>75</v>
      </c>
      <c r="B20" s="152" t="s">
        <v>5</v>
      </c>
      <c r="C20" s="435" t="s">
        <v>332</v>
      </c>
      <c r="D20" s="510">
        <v>-2530</v>
      </c>
      <c r="F20" s="181" t="s">
        <v>112</v>
      </c>
      <c r="H20" s="7" t="s">
        <v>5</v>
      </c>
    </row>
    <row r="21" spans="1:9" ht="14.25" customHeight="1">
      <c r="A21" s="173" t="s">
        <v>5</v>
      </c>
      <c r="B21" s="145"/>
      <c r="C21" s="435" t="s">
        <v>333</v>
      </c>
      <c r="D21" s="508">
        <v>0</v>
      </c>
      <c r="F21" s="172"/>
    </row>
    <row r="22" spans="1:9" ht="14.25" customHeight="1">
      <c r="A22" s="173" t="s">
        <v>5</v>
      </c>
      <c r="B22" s="145"/>
      <c r="C22" s="494" t="s">
        <v>334</v>
      </c>
      <c r="D22" s="280">
        <f>D15-D21-D20</f>
        <v>385461</v>
      </c>
      <c r="F22" s="172"/>
    </row>
    <row r="23" spans="1:9" ht="14.25" customHeight="1">
      <c r="A23" s="173"/>
      <c r="B23" s="145"/>
      <c r="C23" s="187"/>
      <c r="D23" s="165"/>
      <c r="F23" s="172"/>
    </row>
    <row r="24" spans="1:9">
      <c r="A24" s="173"/>
      <c r="B24" s="145"/>
      <c r="C24" s="154"/>
      <c r="D24" s="165"/>
      <c r="F24" s="172"/>
    </row>
    <row r="25" spans="1:9">
      <c r="A25" s="173"/>
      <c r="B25" s="145"/>
      <c r="F25" s="172"/>
    </row>
    <row r="26" spans="1:9" s="166" customFormat="1">
      <c r="A26" s="173"/>
      <c r="B26" s="145"/>
      <c r="C26" s="151"/>
      <c r="D26" s="176"/>
      <c r="E26" s="7"/>
      <c r="F26" s="172"/>
      <c r="G26" s="7"/>
      <c r="H26" s="7"/>
      <c r="I26" s="7"/>
    </row>
    <row r="27" spans="1:9" s="166" customFormat="1">
      <c r="A27" s="173"/>
      <c r="B27" s="145"/>
      <c r="C27" s="151"/>
      <c r="D27" s="176"/>
      <c r="E27" s="7"/>
      <c r="F27" s="172"/>
      <c r="G27" s="7"/>
      <c r="H27" s="7"/>
      <c r="I27" s="7"/>
    </row>
    <row r="28" spans="1:9" s="166" customFormat="1">
      <c r="A28" s="173"/>
      <c r="B28" s="145"/>
      <c r="C28" s="151"/>
      <c r="D28" s="176"/>
      <c r="E28" s="7"/>
      <c r="F28" s="172"/>
      <c r="G28" s="7"/>
      <c r="H28" s="7"/>
      <c r="I28" s="7"/>
    </row>
    <row r="29" spans="1:9" s="166" customFormat="1">
      <c r="A29" s="173"/>
      <c r="B29" s="145"/>
      <c r="C29" s="151"/>
      <c r="D29" s="176"/>
      <c r="E29" s="7"/>
      <c r="F29" s="172"/>
      <c r="G29" s="7"/>
      <c r="H29" s="7"/>
      <c r="I29" s="7"/>
    </row>
    <row r="30" spans="1:9" s="151" customFormat="1">
      <c r="A30" s="173"/>
      <c r="B30" s="145"/>
      <c r="D30" s="176"/>
      <c r="E30" s="7"/>
      <c r="F30" s="172"/>
      <c r="G30" s="7"/>
      <c r="H30" s="7"/>
      <c r="I30" s="7"/>
    </row>
    <row r="31" spans="1:9" s="151" customFormat="1">
      <c r="A31" s="173"/>
      <c r="B31" s="145"/>
      <c r="D31" s="176"/>
      <c r="E31" s="7"/>
      <c r="F31" s="172"/>
      <c r="G31" s="7"/>
      <c r="H31" s="7"/>
      <c r="I31" s="7"/>
    </row>
    <row r="32" spans="1:9" s="151" customFormat="1">
      <c r="A32" s="173"/>
      <c r="B32" s="145"/>
      <c r="D32" s="176"/>
      <c r="E32" s="7"/>
      <c r="F32" s="172"/>
      <c r="G32" s="7"/>
      <c r="H32" s="7"/>
      <c r="I32" s="7"/>
    </row>
    <row r="33" spans="1:6">
      <c r="A33" s="172"/>
      <c r="F33" s="172"/>
    </row>
    <row r="34" spans="1:6">
      <c r="A34" s="172"/>
      <c r="F34" s="172"/>
    </row>
    <row r="35" spans="1:6">
      <c r="A35" s="172"/>
      <c r="F35" s="172"/>
    </row>
    <row r="36" spans="1:6">
      <c r="A36" s="172"/>
      <c r="F36" s="172"/>
    </row>
    <row r="37" spans="1:6">
      <c r="A37" s="172"/>
      <c r="F37" s="172"/>
    </row>
    <row r="38" spans="1:6">
      <c r="A38" s="172"/>
      <c r="F38" s="172"/>
    </row>
    <row r="39" spans="1:6">
      <c r="A39" s="172"/>
      <c r="F39" s="172"/>
    </row>
    <row r="40" spans="1:6">
      <c r="A40" s="172"/>
      <c r="F40" s="172"/>
    </row>
  </sheetData>
  <pageMargins left="0.19685039370078741" right="0.19685039370078741" top="0.39370078740157483" bottom="0.39370078740157483" header="0.31496062992125984" footer="0.31496062992125984"/>
  <pageSetup paperSize="9" scale="80"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K238"/>
  <sheetViews>
    <sheetView showGridLines="0" tabSelected="1" zoomScaleNormal="100" workbookViewId="0">
      <selection activeCell="I55" sqref="I55"/>
    </sheetView>
  </sheetViews>
  <sheetFormatPr baseColWidth="10" defaultColWidth="9.140625" defaultRowHeight="12"/>
  <cols>
    <col min="1" max="1" width="8.42578125" style="112" bestFit="1" customWidth="1"/>
    <col min="2" max="2" width="3.140625" style="3" customWidth="1"/>
    <col min="3" max="3" width="65.7109375" style="7" customWidth="1"/>
    <col min="4" max="4" width="2.140625" style="7" customWidth="1"/>
    <col min="5" max="5" width="21.28515625" style="70" customWidth="1"/>
    <col min="6" max="6" width="14" style="3" customWidth="1"/>
    <col min="7" max="7" width="7.28515625" style="113" bestFit="1" customWidth="1"/>
    <col min="8" max="8" width="9.140625" style="7"/>
    <col min="9" max="9" width="9.85546875" style="7" bestFit="1" customWidth="1"/>
    <col min="10" max="16384" width="9.140625" style="7"/>
  </cols>
  <sheetData>
    <row r="1" spans="1:10">
      <c r="A1" s="1"/>
      <c r="B1" s="120"/>
      <c r="C1" s="118"/>
      <c r="D1" s="118"/>
      <c r="E1" s="119"/>
      <c r="F1" s="120"/>
      <c r="G1" s="6"/>
    </row>
    <row r="2" spans="1:10">
      <c r="A2" s="1"/>
      <c r="B2" s="120"/>
      <c r="C2" s="118"/>
      <c r="D2" s="118"/>
      <c r="E2" s="119"/>
      <c r="F2" s="120"/>
      <c r="G2" s="6"/>
    </row>
    <row r="3" spans="1:10" s="223" customFormat="1" ht="47.1" customHeight="1">
      <c r="A3" s="200" t="s">
        <v>115</v>
      </c>
      <c r="B3" s="222"/>
      <c r="C3" s="522" t="s">
        <v>116</v>
      </c>
      <c r="D3" s="522"/>
      <c r="E3" s="522"/>
      <c r="F3" s="522"/>
      <c r="G3" s="200" t="s">
        <v>127</v>
      </c>
    </row>
    <row r="4" spans="1:10" s="70" customFormat="1" ht="30">
      <c r="A4" s="1"/>
      <c r="B4" s="3"/>
      <c r="C4" s="523" t="str">
        <f>TEXT(Parametereingabe!C6,"")</f>
        <v>Muster AG</v>
      </c>
      <c r="D4" s="523"/>
      <c r="E4" s="523"/>
      <c r="F4" s="523"/>
      <c r="G4" s="6"/>
    </row>
    <row r="5" spans="1:10" ht="30">
      <c r="A5" s="1"/>
      <c r="C5" s="524" t="str">
        <f>TEXT(Parametereingabe!C7,"")</f>
        <v>Zürich</v>
      </c>
      <c r="D5" s="524"/>
      <c r="E5" s="524"/>
      <c r="F5" s="524"/>
      <c r="G5" s="6"/>
    </row>
    <row r="6" spans="1:10" ht="11.25" customHeight="1">
      <c r="A6" s="1"/>
      <c r="C6" s="229"/>
      <c r="D6" s="229"/>
      <c r="E6" s="229"/>
      <c r="F6" s="229"/>
      <c r="G6" s="6"/>
    </row>
    <row r="7" spans="1:10" ht="30">
      <c r="A7" s="1"/>
      <c r="C7" s="524"/>
      <c r="D7" s="524"/>
      <c r="E7" s="524"/>
      <c r="F7" s="524"/>
      <c r="G7" s="6"/>
    </row>
    <row r="8" spans="1:10" ht="30">
      <c r="A8" s="1"/>
      <c r="C8" s="524" t="s">
        <v>117</v>
      </c>
      <c r="D8" s="524"/>
      <c r="E8" s="524"/>
      <c r="F8" s="524"/>
      <c r="G8" s="6"/>
    </row>
    <row r="9" spans="1:10">
      <c r="A9" s="1"/>
      <c r="C9" s="3"/>
      <c r="D9" s="3"/>
      <c r="G9" s="6"/>
      <c r="I9" s="141"/>
    </row>
    <row r="10" spans="1:10" s="70" customFormat="1">
      <c r="A10" s="1"/>
      <c r="B10" s="3"/>
      <c r="C10" s="3"/>
      <c r="D10" s="3"/>
      <c r="F10" s="3"/>
      <c r="G10" s="6"/>
      <c r="H10" s="7"/>
      <c r="I10" s="7"/>
      <c r="J10" s="7"/>
    </row>
    <row r="11" spans="1:10" s="70" customFormat="1">
      <c r="A11" s="1"/>
      <c r="B11" s="3"/>
      <c r="C11" s="519" t="s">
        <v>118</v>
      </c>
      <c r="D11" s="519"/>
      <c r="E11" s="519"/>
      <c r="F11" s="519"/>
      <c r="G11" s="6"/>
      <c r="H11" s="7"/>
      <c r="I11" s="7"/>
      <c r="J11" s="7"/>
    </row>
    <row r="12" spans="1:10" s="70" customFormat="1">
      <c r="A12" s="1"/>
      <c r="B12" s="3"/>
      <c r="C12" s="113"/>
      <c r="D12" s="113"/>
      <c r="E12" s="113"/>
      <c r="F12" s="113"/>
      <c r="G12" s="6"/>
      <c r="H12" s="7"/>
      <c r="I12" s="7"/>
      <c r="J12" s="7"/>
    </row>
    <row r="13" spans="1:10" s="70" customFormat="1" ht="15.75">
      <c r="A13" s="1"/>
      <c r="B13" s="3"/>
      <c r="C13" s="520" t="s">
        <v>119</v>
      </c>
      <c r="D13" s="520"/>
      <c r="E13" s="520"/>
      <c r="F13" s="520"/>
      <c r="G13" s="6"/>
      <c r="H13" s="7"/>
      <c r="I13" s="7" t="s">
        <v>5</v>
      </c>
      <c r="J13" s="7"/>
    </row>
    <row r="14" spans="1:10" s="70" customFormat="1" ht="15">
      <c r="A14" s="1"/>
      <c r="B14" s="3"/>
      <c r="C14" s="521" t="s">
        <v>120</v>
      </c>
      <c r="D14" s="521"/>
      <c r="E14" s="521"/>
      <c r="F14" s="521"/>
      <c r="G14" s="6"/>
      <c r="H14" s="7"/>
      <c r="I14" s="7"/>
      <c r="J14" s="7"/>
    </row>
    <row r="15" spans="1:10" s="70" customFormat="1" ht="15">
      <c r="A15" s="1"/>
      <c r="B15" s="3"/>
      <c r="C15" s="521" t="s">
        <v>121</v>
      </c>
      <c r="D15" s="521"/>
      <c r="E15" s="521"/>
      <c r="F15" s="521"/>
      <c r="G15" s="6"/>
      <c r="H15" s="7"/>
      <c r="I15" s="7"/>
      <c r="J15" s="7"/>
    </row>
    <row r="16" spans="1:10" s="70" customFormat="1" ht="15">
      <c r="A16" s="38"/>
      <c r="B16" s="190"/>
      <c r="C16" s="528" t="s">
        <v>122</v>
      </c>
      <c r="D16" s="528"/>
      <c r="E16" s="528"/>
      <c r="F16" s="528"/>
      <c r="G16" s="41" t="s">
        <v>28</v>
      </c>
      <c r="H16" s="7"/>
      <c r="I16" s="7"/>
      <c r="J16" s="7"/>
    </row>
    <row r="17" spans="1:11" s="70" customFormat="1" ht="15">
      <c r="A17" s="6"/>
      <c r="B17" s="3"/>
      <c r="C17" s="521" t="s">
        <v>123</v>
      </c>
      <c r="D17" s="521"/>
      <c r="E17" s="521"/>
      <c r="F17" s="521"/>
      <c r="G17" s="6" t="s">
        <v>5</v>
      </c>
      <c r="H17" s="7"/>
      <c r="I17" s="7"/>
      <c r="J17" s="7"/>
    </row>
    <row r="18" spans="1:11" s="70" customFormat="1" ht="15">
      <c r="A18" s="1"/>
      <c r="B18" s="3"/>
      <c r="C18" s="230"/>
      <c r="D18" s="230"/>
      <c r="E18" s="230"/>
      <c r="F18" s="230"/>
      <c r="G18" s="6"/>
      <c r="H18" s="7"/>
      <c r="I18" s="7"/>
      <c r="J18" s="7"/>
    </row>
    <row r="19" spans="1:11" s="225" customFormat="1" ht="15.75">
      <c r="A19" s="38"/>
      <c r="B19" s="365"/>
      <c r="C19" s="526" t="s">
        <v>124</v>
      </c>
      <c r="D19" s="526"/>
      <c r="E19" s="526"/>
      <c r="F19" s="526"/>
      <c r="G19" s="38" t="s">
        <v>29</v>
      </c>
      <c r="H19" s="224"/>
      <c r="I19" s="224"/>
      <c r="J19" s="224"/>
    </row>
    <row r="20" spans="1:11" s="228" customFormat="1" ht="15.75">
      <c r="A20" s="1"/>
      <c r="B20" s="226"/>
      <c r="C20" s="231"/>
      <c r="D20" s="231"/>
      <c r="E20" s="231"/>
      <c r="F20" s="231"/>
      <c r="G20" s="6"/>
      <c r="H20" s="227"/>
      <c r="I20" s="227"/>
      <c r="J20" s="227"/>
    </row>
    <row r="21" spans="1:11" s="228" customFormat="1" ht="15.75">
      <c r="A21" s="1"/>
      <c r="B21" s="226"/>
      <c r="C21" s="527" t="s">
        <v>125</v>
      </c>
      <c r="D21" s="527"/>
      <c r="E21" s="527"/>
      <c r="F21" s="527"/>
      <c r="G21" s="6"/>
      <c r="H21" s="227"/>
      <c r="I21" s="227"/>
      <c r="J21" s="227"/>
    </row>
    <row r="22" spans="1:11" s="70" customFormat="1">
      <c r="A22" s="1"/>
      <c r="B22" s="3"/>
      <c r="C22" s="3"/>
      <c r="D22" s="3"/>
      <c r="F22" s="3"/>
      <c r="G22" s="6"/>
      <c r="H22" s="7"/>
      <c r="I22" s="7"/>
      <c r="J22" s="7"/>
    </row>
    <row r="23" spans="1:11" s="70" customFormat="1">
      <c r="A23" s="1"/>
      <c r="B23" s="3"/>
      <c r="C23" s="519" t="str">
        <f>Parametereingabe!C7</f>
        <v>Zürich</v>
      </c>
      <c r="D23" s="519"/>
      <c r="E23" s="519"/>
      <c r="F23" s="519"/>
      <c r="G23" s="6"/>
      <c r="H23" s="7"/>
      <c r="I23" s="7"/>
      <c r="J23" s="7"/>
    </row>
    <row r="24" spans="1:11" s="70" customFormat="1">
      <c r="A24" s="1"/>
      <c r="B24" s="3"/>
      <c r="C24" s="525">
        <v>41781</v>
      </c>
      <c r="D24" s="525"/>
      <c r="E24" s="525"/>
      <c r="F24" s="525"/>
      <c r="G24" s="6" t="s">
        <v>30</v>
      </c>
      <c r="H24" s="7"/>
      <c r="I24" s="7"/>
      <c r="J24" s="7"/>
    </row>
    <row r="25" spans="1:11" s="70" customFormat="1">
      <c r="A25" s="1"/>
      <c r="B25" s="3"/>
      <c r="C25" s="3"/>
      <c r="D25" s="3"/>
      <c r="F25" s="3"/>
      <c r="G25" s="6"/>
      <c r="H25" s="7"/>
      <c r="I25" s="7"/>
      <c r="J25" s="7"/>
      <c r="K25" s="70" t="s">
        <v>5</v>
      </c>
    </row>
    <row r="26" spans="1:11" s="70" customFormat="1">
      <c r="A26" s="1"/>
      <c r="B26" s="3"/>
      <c r="C26" s="3" t="s">
        <v>5</v>
      </c>
      <c r="D26" s="3"/>
      <c r="F26" s="3"/>
      <c r="G26" s="6"/>
      <c r="H26" s="7"/>
      <c r="I26" s="7"/>
      <c r="J26" s="7"/>
    </row>
    <row r="27" spans="1:11" s="70" customFormat="1">
      <c r="A27" s="1"/>
      <c r="B27" s="3"/>
      <c r="G27" s="6" t="s">
        <v>31</v>
      </c>
      <c r="H27" s="7"/>
      <c r="I27" s="7"/>
      <c r="J27" s="7"/>
    </row>
    <row r="28" spans="1:11" s="70" customFormat="1">
      <c r="A28" s="1"/>
      <c r="B28" s="3"/>
      <c r="G28" s="6"/>
      <c r="H28" s="7"/>
      <c r="I28" s="7"/>
      <c r="J28" s="7"/>
    </row>
    <row r="29" spans="1:11" s="70" customFormat="1">
      <c r="A29" s="1"/>
      <c r="B29" s="3"/>
      <c r="C29" s="519" t="s">
        <v>34</v>
      </c>
      <c r="D29" s="519"/>
      <c r="E29" s="519"/>
      <c r="F29" s="519"/>
      <c r="G29" s="6"/>
      <c r="H29" s="7"/>
      <c r="I29" s="7"/>
      <c r="J29" s="7"/>
    </row>
    <row r="30" spans="1:11" s="70" customFormat="1">
      <c r="A30" s="1"/>
      <c r="B30" s="3"/>
      <c r="C30" s="519" t="s">
        <v>126</v>
      </c>
      <c r="D30" s="519"/>
      <c r="E30" s="519"/>
      <c r="F30" s="519"/>
      <c r="G30" s="6"/>
      <c r="H30" s="7"/>
      <c r="I30" s="7"/>
      <c r="J30" s="7"/>
    </row>
    <row r="31" spans="1:11" s="70" customFormat="1">
      <c r="A31" s="1"/>
      <c r="B31" s="3"/>
      <c r="G31" s="6" t="s">
        <v>31</v>
      </c>
      <c r="H31" s="7"/>
      <c r="I31" s="7"/>
      <c r="J31" s="7"/>
    </row>
    <row r="32" spans="1:11" s="70" customFormat="1">
      <c r="A32" s="1"/>
      <c r="B32" s="3"/>
      <c r="G32" s="6"/>
      <c r="H32" s="7"/>
      <c r="I32" s="7"/>
      <c r="J32" s="7"/>
    </row>
    <row r="33" spans="1:10" s="70" customFormat="1">
      <c r="A33" s="1"/>
      <c r="B33" s="3"/>
      <c r="G33" s="6"/>
      <c r="H33" s="7"/>
      <c r="I33" s="7"/>
      <c r="J33" s="7"/>
    </row>
    <row r="34" spans="1:10" s="70" customFormat="1">
      <c r="A34" s="1"/>
      <c r="B34" s="3"/>
      <c r="C34" s="3"/>
      <c r="D34" s="3"/>
      <c r="F34" s="3"/>
      <c r="G34" s="6"/>
      <c r="H34" s="7"/>
      <c r="I34" s="7"/>
      <c r="J34" s="7"/>
    </row>
    <row r="35" spans="1:10" s="70" customFormat="1">
      <c r="A35" s="1"/>
      <c r="B35" s="3"/>
      <c r="C35" s="519" t="s">
        <v>35</v>
      </c>
      <c r="D35" s="519"/>
      <c r="E35" s="519"/>
      <c r="F35" s="519"/>
      <c r="G35" s="6"/>
      <c r="H35" s="7"/>
      <c r="I35" s="7"/>
      <c r="J35" s="7"/>
    </row>
    <row r="36" spans="1:10" s="70" customFormat="1">
      <c r="A36" s="1"/>
      <c r="B36" s="3"/>
      <c r="C36" s="519" t="s">
        <v>33</v>
      </c>
      <c r="D36" s="519"/>
      <c r="E36" s="519"/>
      <c r="F36" s="519"/>
      <c r="G36" s="6"/>
      <c r="H36" s="7"/>
      <c r="I36" s="7"/>
      <c r="J36" s="7"/>
    </row>
    <row r="37" spans="1:10" s="70" customFormat="1">
      <c r="A37" s="1"/>
      <c r="B37" s="3"/>
      <c r="C37" s="3"/>
      <c r="D37" s="3"/>
      <c r="F37" s="3"/>
      <c r="G37" s="6"/>
      <c r="H37" s="7"/>
      <c r="I37" s="7"/>
      <c r="J37" s="7" t="s">
        <v>5</v>
      </c>
    </row>
    <row r="38" spans="1:10" s="70" customFormat="1">
      <c r="A38" s="1"/>
      <c r="B38" s="3"/>
      <c r="C38" s="3"/>
      <c r="D38" s="3"/>
      <c r="F38" s="3"/>
      <c r="G38" s="6"/>
      <c r="H38" s="7"/>
      <c r="I38" s="7"/>
      <c r="J38" s="7"/>
    </row>
    <row r="39" spans="1:10" s="70" customFormat="1">
      <c r="A39" s="1"/>
      <c r="B39" s="3"/>
      <c r="C39" s="3"/>
      <c r="D39" s="3"/>
      <c r="F39" s="3"/>
      <c r="G39" s="6"/>
      <c r="H39" s="7"/>
      <c r="I39" s="7"/>
      <c r="J39" s="7"/>
    </row>
    <row r="40" spans="1:10" s="70" customFormat="1">
      <c r="A40" s="1"/>
      <c r="B40" s="3"/>
      <c r="C40" s="3"/>
      <c r="D40" s="3"/>
      <c r="F40" s="3"/>
      <c r="G40" s="6"/>
      <c r="H40" s="7"/>
      <c r="I40" s="7"/>
      <c r="J40" s="7"/>
    </row>
    <row r="41" spans="1:10" s="70" customFormat="1">
      <c r="A41" s="1"/>
      <c r="B41" s="3"/>
      <c r="C41" s="3"/>
      <c r="D41" s="3"/>
      <c r="F41" s="3"/>
      <c r="G41" s="6"/>
      <c r="H41" s="7"/>
      <c r="I41" s="7"/>
      <c r="J41" s="7"/>
    </row>
    <row r="42" spans="1:10" s="70" customFormat="1">
      <c r="A42" s="1"/>
      <c r="B42" s="3"/>
      <c r="C42" s="3"/>
      <c r="D42" s="3"/>
      <c r="F42" s="3"/>
      <c r="G42" s="6"/>
      <c r="H42" s="7"/>
      <c r="I42" s="7"/>
      <c r="J42" s="7"/>
    </row>
    <row r="43" spans="1:10" s="70" customFormat="1">
      <c r="A43" s="1"/>
      <c r="B43" s="3"/>
      <c r="C43" s="3"/>
      <c r="D43" s="3"/>
      <c r="F43" s="3"/>
      <c r="G43" s="6"/>
      <c r="H43" s="7"/>
      <c r="I43" s="7"/>
      <c r="J43" s="7"/>
    </row>
    <row r="44" spans="1:10" s="70" customFormat="1">
      <c r="A44" s="1"/>
      <c r="B44" s="3"/>
      <c r="C44" s="3"/>
      <c r="D44" s="3"/>
      <c r="F44" s="3"/>
      <c r="G44" s="6"/>
      <c r="H44" s="7"/>
      <c r="I44" s="7"/>
      <c r="J44" s="7"/>
    </row>
    <row r="45" spans="1:10" s="70" customFormat="1">
      <c r="A45" s="1"/>
      <c r="B45" s="3"/>
      <c r="C45" s="3"/>
      <c r="D45" s="3"/>
      <c r="F45" s="3"/>
      <c r="G45" s="6"/>
      <c r="H45" s="7"/>
      <c r="I45" s="7"/>
      <c r="J45" s="7"/>
    </row>
    <row r="46" spans="1:10" s="70" customFormat="1">
      <c r="A46" s="1"/>
      <c r="B46" s="3"/>
      <c r="C46" s="3"/>
      <c r="D46" s="3"/>
      <c r="F46" s="3"/>
      <c r="G46" s="6"/>
      <c r="H46" s="7"/>
      <c r="I46" s="7"/>
      <c r="J46" s="7"/>
    </row>
    <row r="47" spans="1:10" s="70" customFormat="1">
      <c r="A47" s="1"/>
      <c r="B47" s="3"/>
      <c r="C47" s="3"/>
      <c r="D47" s="3"/>
      <c r="F47" s="3"/>
      <c r="G47" s="6"/>
      <c r="H47" s="7"/>
      <c r="I47" s="7"/>
      <c r="J47" s="7"/>
    </row>
    <row r="48" spans="1:10" s="70" customFormat="1">
      <c r="A48" s="1"/>
      <c r="B48" s="3"/>
      <c r="C48" s="3"/>
      <c r="D48" s="3"/>
      <c r="F48" s="3"/>
      <c r="G48" s="6"/>
      <c r="H48" s="7"/>
      <c r="I48" s="7"/>
      <c r="J48" s="7"/>
    </row>
    <row r="49" spans="1:10" s="70" customFormat="1">
      <c r="A49" s="1"/>
      <c r="B49" s="3"/>
      <c r="C49" s="3"/>
      <c r="D49" s="3"/>
      <c r="F49" s="3"/>
      <c r="G49" s="6"/>
      <c r="H49" s="7"/>
      <c r="I49" s="7"/>
      <c r="J49" s="7"/>
    </row>
    <row r="50" spans="1:10" s="70" customFormat="1">
      <c r="A50" s="1"/>
      <c r="B50" s="3"/>
      <c r="C50" s="3"/>
      <c r="D50" s="3"/>
      <c r="F50" s="3"/>
      <c r="G50" s="6"/>
      <c r="H50" s="7"/>
      <c r="I50" s="7"/>
      <c r="J50" s="7"/>
    </row>
    <row r="51" spans="1:10" s="70" customFormat="1">
      <c r="A51" s="1"/>
      <c r="B51" s="3"/>
      <c r="C51" s="3"/>
      <c r="D51" s="3"/>
      <c r="F51" s="3"/>
      <c r="G51" s="6"/>
      <c r="H51" s="7"/>
      <c r="I51" s="7"/>
      <c r="J51" s="7" t="s">
        <v>5</v>
      </c>
    </row>
    <row r="52" spans="1:10" s="70" customFormat="1">
      <c r="A52" s="1"/>
      <c r="B52" s="3"/>
      <c r="C52" s="3"/>
      <c r="D52" s="3"/>
      <c r="F52" s="3"/>
      <c r="G52" s="6"/>
      <c r="H52" s="7"/>
      <c r="I52" s="7"/>
      <c r="J52" s="7"/>
    </row>
    <row r="53" spans="1:10" s="70" customFormat="1">
      <c r="A53" s="1"/>
      <c r="B53" s="3"/>
      <c r="C53" s="3"/>
      <c r="D53" s="3"/>
      <c r="F53" s="3"/>
      <c r="G53" s="6"/>
      <c r="H53" s="7"/>
      <c r="I53" s="7"/>
      <c r="J53" s="7"/>
    </row>
    <row r="54" spans="1:10" s="70" customFormat="1">
      <c r="A54" s="1"/>
      <c r="B54" s="3"/>
      <c r="C54" s="3"/>
      <c r="D54" s="3"/>
      <c r="F54" s="3"/>
      <c r="G54" s="6"/>
      <c r="H54" s="7"/>
      <c r="I54" s="7"/>
      <c r="J54" s="7"/>
    </row>
    <row r="55" spans="1:10" s="70" customFormat="1">
      <c r="A55" s="1"/>
      <c r="B55" s="3"/>
      <c r="C55" s="3"/>
      <c r="D55" s="3"/>
      <c r="F55" s="3"/>
      <c r="G55" s="6"/>
      <c r="H55" s="7"/>
      <c r="I55" s="7"/>
      <c r="J55" s="7"/>
    </row>
    <row r="56" spans="1:10" s="70" customFormat="1">
      <c r="A56" s="1"/>
      <c r="B56" s="3"/>
      <c r="C56" s="3"/>
      <c r="D56" s="3"/>
      <c r="F56" s="3"/>
      <c r="G56" s="6"/>
      <c r="H56" s="7"/>
      <c r="I56" s="7"/>
      <c r="J56" s="7"/>
    </row>
    <row r="57" spans="1:10" s="70" customFormat="1">
      <c r="A57" s="1"/>
      <c r="B57" s="3"/>
      <c r="C57" s="3"/>
      <c r="D57" s="3"/>
      <c r="F57" s="3"/>
      <c r="G57" s="6"/>
      <c r="H57" s="7"/>
      <c r="I57" s="7"/>
      <c r="J57" s="7"/>
    </row>
    <row r="58" spans="1:10" s="70" customFormat="1">
      <c r="A58" s="1"/>
      <c r="B58" s="3"/>
      <c r="C58" s="3"/>
      <c r="D58" s="3"/>
      <c r="F58" s="3"/>
      <c r="G58" s="6"/>
      <c r="H58" s="7"/>
      <c r="I58" s="7"/>
      <c r="J58" s="7"/>
    </row>
    <row r="59" spans="1:10" s="70" customFormat="1">
      <c r="A59" s="1"/>
      <c r="B59" s="3"/>
      <c r="C59" s="3"/>
      <c r="D59" s="3"/>
      <c r="F59" s="3"/>
      <c r="G59" s="6"/>
      <c r="H59" s="7"/>
      <c r="I59" s="7"/>
      <c r="J59" s="7"/>
    </row>
    <row r="60" spans="1:10" s="70" customFormat="1">
      <c r="A60" s="1"/>
      <c r="B60" s="3"/>
      <c r="C60" s="3"/>
      <c r="D60" s="3"/>
      <c r="F60" s="3"/>
      <c r="G60" s="6"/>
      <c r="H60" s="7"/>
      <c r="I60" s="7"/>
      <c r="J60" s="7"/>
    </row>
    <row r="61" spans="1:10" s="70" customFormat="1">
      <c r="A61" s="1"/>
      <c r="B61" s="3"/>
      <c r="C61" s="3"/>
      <c r="D61" s="3"/>
      <c r="F61" s="3"/>
      <c r="G61" s="6"/>
      <c r="H61" s="7"/>
      <c r="I61" s="7"/>
      <c r="J61" s="7"/>
    </row>
    <row r="62" spans="1:10" s="70" customFormat="1">
      <c r="A62" s="1"/>
      <c r="B62" s="3"/>
      <c r="C62" s="3"/>
      <c r="D62" s="3"/>
      <c r="F62" s="3"/>
      <c r="G62" s="6"/>
      <c r="H62" s="7"/>
      <c r="I62" s="7"/>
      <c r="J62" s="7"/>
    </row>
    <row r="63" spans="1:10" s="70" customFormat="1">
      <c r="A63" s="1"/>
      <c r="B63" s="3"/>
      <c r="C63" s="3"/>
      <c r="D63" s="3"/>
      <c r="F63" s="3"/>
      <c r="G63" s="6"/>
      <c r="H63" s="7"/>
      <c r="I63" s="7"/>
      <c r="J63" s="7"/>
    </row>
    <row r="64" spans="1:10" s="70" customFormat="1">
      <c r="A64" s="1"/>
      <c r="B64" s="3"/>
      <c r="C64" s="3"/>
      <c r="D64" s="3"/>
      <c r="F64" s="3"/>
      <c r="G64" s="6"/>
      <c r="H64" s="7"/>
      <c r="I64" s="7"/>
      <c r="J64" s="7"/>
    </row>
    <row r="65" spans="1:11" s="70" customFormat="1">
      <c r="A65" s="6"/>
      <c r="B65" s="3"/>
      <c r="C65" s="3"/>
      <c r="D65" s="3"/>
      <c r="F65" s="3"/>
      <c r="G65" s="6"/>
      <c r="H65" s="7"/>
      <c r="I65" s="7"/>
      <c r="J65" s="7"/>
    </row>
    <row r="66" spans="1:11" s="70" customFormat="1">
      <c r="A66" s="6"/>
      <c r="B66" s="3"/>
      <c r="C66" s="3"/>
      <c r="D66" s="3"/>
      <c r="F66" s="3"/>
      <c r="G66" s="6"/>
      <c r="H66" s="7"/>
      <c r="I66" s="7"/>
      <c r="J66" s="7"/>
    </row>
    <row r="67" spans="1:11" s="70" customFormat="1">
      <c r="A67" s="6"/>
      <c r="B67" s="3"/>
      <c r="C67" s="3"/>
      <c r="D67" s="3"/>
      <c r="F67" s="3"/>
      <c r="G67" s="6"/>
      <c r="H67" s="7"/>
      <c r="I67" s="7"/>
      <c r="J67" s="7"/>
    </row>
    <row r="68" spans="1:11" s="70" customFormat="1">
      <c r="A68" s="6"/>
      <c r="B68" s="3"/>
      <c r="C68" s="3"/>
      <c r="D68" s="3"/>
      <c r="F68" s="3"/>
      <c r="G68" s="6"/>
      <c r="H68" s="7"/>
      <c r="I68" s="7"/>
      <c r="J68" s="7"/>
      <c r="K68" s="70" t="s">
        <v>5</v>
      </c>
    </row>
    <row r="69" spans="1:11" s="70" customFormat="1">
      <c r="A69" s="112"/>
      <c r="B69" s="3"/>
      <c r="C69" s="3"/>
      <c r="D69" s="3"/>
      <c r="F69" s="3"/>
      <c r="G69" s="113"/>
      <c r="H69" s="7"/>
      <c r="I69" s="7"/>
      <c r="J69" s="7"/>
    </row>
    <row r="70" spans="1:11" s="70" customFormat="1">
      <c r="A70" s="112"/>
      <c r="B70" s="3"/>
      <c r="C70" s="3"/>
      <c r="D70" s="3"/>
      <c r="F70" s="3"/>
      <c r="G70" s="113"/>
      <c r="H70" s="7"/>
      <c r="I70" s="7"/>
      <c r="J70" s="7"/>
    </row>
    <row r="71" spans="1:11" s="70" customFormat="1">
      <c r="A71" s="112"/>
      <c r="B71" s="3"/>
      <c r="C71" s="3"/>
      <c r="D71" s="3"/>
      <c r="F71" s="3"/>
      <c r="G71" s="113"/>
      <c r="H71" s="7"/>
      <c r="I71" s="7"/>
      <c r="J71" s="7"/>
    </row>
    <row r="72" spans="1:11" s="70" customFormat="1">
      <c r="A72" s="112"/>
      <c r="B72" s="3"/>
      <c r="C72" s="3"/>
      <c r="D72" s="3"/>
      <c r="F72" s="3"/>
      <c r="G72" s="113"/>
      <c r="H72" s="7"/>
      <c r="I72" s="7"/>
      <c r="J72" s="7"/>
    </row>
    <row r="73" spans="1:11" s="70" customFormat="1">
      <c r="A73" s="112"/>
      <c r="B73" s="3"/>
      <c r="C73" s="3"/>
      <c r="D73" s="3"/>
      <c r="F73" s="3"/>
      <c r="G73" s="113"/>
      <c r="H73" s="7"/>
      <c r="I73" s="7"/>
      <c r="J73" s="7"/>
    </row>
    <row r="74" spans="1:11" s="70" customFormat="1">
      <c r="A74" s="112"/>
      <c r="B74" s="3"/>
      <c r="C74" s="3"/>
      <c r="D74" s="3"/>
      <c r="F74" s="3"/>
      <c r="G74" s="113"/>
      <c r="H74" s="7"/>
      <c r="I74" s="7"/>
      <c r="J74" s="7"/>
    </row>
    <row r="75" spans="1:11" s="70" customFormat="1">
      <c r="A75" s="112"/>
      <c r="B75" s="3"/>
      <c r="C75" s="3"/>
      <c r="D75" s="3"/>
      <c r="F75" s="3"/>
      <c r="G75" s="113"/>
      <c r="H75" s="7"/>
      <c r="I75" s="7"/>
      <c r="J75" s="7"/>
    </row>
    <row r="76" spans="1:11" s="70" customFormat="1">
      <c r="A76" s="112"/>
      <c r="B76" s="3"/>
      <c r="C76" s="3"/>
      <c r="D76" s="3"/>
      <c r="F76" s="3"/>
      <c r="G76" s="113"/>
      <c r="H76" s="7"/>
      <c r="I76" s="7"/>
      <c r="J76" s="7"/>
    </row>
    <row r="77" spans="1:11" s="70" customFormat="1">
      <c r="A77" s="112"/>
      <c r="B77" s="3"/>
      <c r="C77" s="3"/>
      <c r="D77" s="3"/>
      <c r="F77" s="3"/>
      <c r="G77" s="113"/>
      <c r="H77" s="7"/>
      <c r="I77" s="7"/>
      <c r="J77" s="7"/>
    </row>
    <row r="78" spans="1:11" s="70" customFormat="1">
      <c r="A78" s="112"/>
      <c r="B78" s="3"/>
      <c r="C78" s="3"/>
      <c r="D78" s="3"/>
      <c r="F78" s="3"/>
      <c r="G78" s="113"/>
      <c r="H78" s="7"/>
      <c r="I78" s="7"/>
      <c r="J78" s="7"/>
    </row>
    <row r="79" spans="1:11" s="70" customFormat="1">
      <c r="A79" s="112"/>
      <c r="B79" s="3"/>
      <c r="C79" s="3"/>
      <c r="D79" s="3"/>
      <c r="F79" s="3"/>
      <c r="G79" s="113"/>
      <c r="H79" s="7"/>
      <c r="I79" s="7"/>
      <c r="J79" s="7"/>
    </row>
    <row r="80" spans="1:11" s="70" customFormat="1">
      <c r="A80" s="112"/>
      <c r="B80" s="3"/>
      <c r="C80" s="3"/>
      <c r="D80" s="3"/>
      <c r="F80" s="3"/>
      <c r="G80" s="113"/>
      <c r="H80" s="7"/>
      <c r="I80" s="7"/>
      <c r="J80" s="7"/>
    </row>
    <row r="81" spans="1:10" s="70" customFormat="1">
      <c r="A81" s="112"/>
      <c r="B81" s="3"/>
      <c r="C81" s="3"/>
      <c r="D81" s="3"/>
      <c r="F81" s="3"/>
      <c r="G81" s="113"/>
      <c r="H81" s="7"/>
      <c r="I81" s="7"/>
      <c r="J81" s="7"/>
    </row>
    <row r="82" spans="1:10" s="70" customFormat="1">
      <c r="A82" s="112"/>
      <c r="B82" s="3"/>
      <c r="C82" s="3"/>
      <c r="D82" s="3"/>
      <c r="F82" s="3"/>
      <c r="G82" s="113"/>
      <c r="H82" s="7"/>
      <c r="I82" s="7"/>
      <c r="J82" s="7"/>
    </row>
    <row r="83" spans="1:10" s="70" customFormat="1">
      <c r="A83" s="112"/>
      <c r="B83" s="3"/>
      <c r="C83" s="3"/>
      <c r="D83" s="3"/>
      <c r="F83" s="3"/>
      <c r="G83" s="113"/>
      <c r="H83" s="7"/>
      <c r="I83" s="7"/>
      <c r="J83" s="7"/>
    </row>
    <row r="84" spans="1:10" s="70" customFormat="1">
      <c r="A84" s="112"/>
      <c r="B84" s="3"/>
      <c r="C84" s="3"/>
      <c r="D84" s="3"/>
      <c r="F84" s="3"/>
      <c r="G84" s="113"/>
      <c r="H84" s="7"/>
      <c r="I84" s="7"/>
      <c r="J84" s="7"/>
    </row>
    <row r="85" spans="1:10" s="70" customFormat="1">
      <c r="A85" s="112"/>
      <c r="B85" s="3"/>
      <c r="C85" s="3"/>
      <c r="D85" s="3"/>
      <c r="F85" s="3"/>
      <c r="G85" s="113"/>
      <c r="H85" s="7"/>
      <c r="I85" s="7"/>
      <c r="J85" s="7"/>
    </row>
    <row r="86" spans="1:10" s="70" customFormat="1">
      <c r="A86" s="112"/>
      <c r="B86" s="3"/>
      <c r="C86" s="3"/>
      <c r="D86" s="3"/>
      <c r="F86" s="3"/>
      <c r="G86" s="113"/>
      <c r="H86" s="7"/>
      <c r="I86" s="7"/>
      <c r="J86" s="7"/>
    </row>
    <row r="87" spans="1:10" s="70" customFormat="1">
      <c r="A87" s="112"/>
      <c r="B87" s="3"/>
      <c r="C87" s="3"/>
      <c r="D87" s="3"/>
      <c r="F87" s="3"/>
      <c r="G87" s="113"/>
      <c r="H87" s="7"/>
      <c r="I87" s="7"/>
      <c r="J87" s="7"/>
    </row>
    <row r="88" spans="1:10" s="70" customFormat="1">
      <c r="A88" s="112"/>
      <c r="B88" s="3"/>
      <c r="C88" s="3"/>
      <c r="D88" s="3"/>
      <c r="F88" s="3"/>
      <c r="G88" s="113"/>
      <c r="H88" s="7"/>
      <c r="I88" s="7"/>
      <c r="J88" s="7"/>
    </row>
    <row r="89" spans="1:10" s="70" customFormat="1">
      <c r="A89" s="112"/>
      <c r="B89" s="3"/>
      <c r="C89" s="3"/>
      <c r="D89" s="3"/>
      <c r="F89" s="3"/>
      <c r="G89" s="113"/>
      <c r="H89" s="7"/>
      <c r="I89" s="7"/>
      <c r="J89" s="7"/>
    </row>
    <row r="90" spans="1:10" s="70" customFormat="1">
      <c r="A90" s="112"/>
      <c r="B90" s="3"/>
      <c r="C90" s="3"/>
      <c r="D90" s="3"/>
      <c r="F90" s="3"/>
      <c r="G90" s="113"/>
      <c r="H90" s="7"/>
      <c r="I90" s="7"/>
      <c r="J90" s="7"/>
    </row>
    <row r="91" spans="1:10" s="70" customFormat="1">
      <c r="A91" s="112"/>
      <c r="B91" s="3"/>
      <c r="C91" s="3"/>
      <c r="D91" s="3"/>
      <c r="F91" s="3"/>
      <c r="G91" s="113"/>
      <c r="H91" s="7"/>
      <c r="I91" s="7"/>
      <c r="J91" s="7"/>
    </row>
    <row r="92" spans="1:10" s="70" customFormat="1">
      <c r="A92" s="112"/>
      <c r="B92" s="3"/>
      <c r="C92" s="3"/>
      <c r="D92" s="3"/>
      <c r="F92" s="3"/>
      <c r="G92" s="113"/>
      <c r="H92" s="7"/>
      <c r="I92" s="7"/>
      <c r="J92" s="7"/>
    </row>
    <row r="93" spans="1:10" s="70" customFormat="1">
      <c r="A93" s="112"/>
      <c r="B93" s="3"/>
      <c r="C93" s="3"/>
      <c r="D93" s="3"/>
      <c r="F93" s="3"/>
      <c r="G93" s="113"/>
      <c r="H93" s="7"/>
      <c r="I93" s="7"/>
      <c r="J93" s="7"/>
    </row>
    <row r="94" spans="1:10" s="70" customFormat="1">
      <c r="A94" s="112"/>
      <c r="B94" s="3"/>
      <c r="C94" s="3"/>
      <c r="D94" s="3"/>
      <c r="F94" s="3"/>
      <c r="G94" s="113"/>
      <c r="H94" s="7"/>
      <c r="I94" s="7"/>
      <c r="J94" s="7"/>
    </row>
    <row r="95" spans="1:10" s="70" customFormat="1">
      <c r="A95" s="112"/>
      <c r="B95" s="3"/>
      <c r="C95" s="3"/>
      <c r="D95" s="3"/>
      <c r="F95" s="3"/>
      <c r="G95" s="113"/>
      <c r="H95" s="7"/>
      <c r="I95" s="7"/>
      <c r="J95" s="7"/>
    </row>
    <row r="96" spans="1:10" s="70" customFormat="1">
      <c r="A96" s="112"/>
      <c r="B96" s="3"/>
      <c r="C96" s="3"/>
      <c r="D96" s="3"/>
      <c r="F96" s="3"/>
      <c r="G96" s="113"/>
      <c r="H96" s="7"/>
      <c r="I96" s="7"/>
      <c r="J96" s="7"/>
    </row>
    <row r="97" spans="1:10" s="70" customFormat="1">
      <c r="A97" s="112"/>
      <c r="B97" s="3"/>
      <c r="C97" s="3"/>
      <c r="D97" s="3"/>
      <c r="F97" s="3"/>
      <c r="G97" s="113"/>
      <c r="H97" s="7"/>
      <c r="I97" s="7"/>
      <c r="J97" s="7"/>
    </row>
    <row r="98" spans="1:10" s="70" customFormat="1">
      <c r="A98" s="112"/>
      <c r="B98" s="3"/>
      <c r="C98" s="3"/>
      <c r="D98" s="3"/>
      <c r="F98" s="3"/>
      <c r="G98" s="113"/>
      <c r="H98" s="7"/>
      <c r="I98" s="7"/>
      <c r="J98" s="7"/>
    </row>
    <row r="99" spans="1:10" s="70" customFormat="1">
      <c r="A99" s="112"/>
      <c r="B99" s="3"/>
      <c r="C99" s="3"/>
      <c r="D99" s="3"/>
      <c r="F99" s="3"/>
      <c r="G99" s="113"/>
      <c r="H99" s="7"/>
      <c r="I99" s="7"/>
      <c r="J99" s="7"/>
    </row>
    <row r="100" spans="1:10" s="70" customFormat="1">
      <c r="A100" s="112"/>
      <c r="B100" s="3"/>
      <c r="C100" s="3"/>
      <c r="D100" s="3"/>
      <c r="F100" s="3"/>
      <c r="G100" s="113"/>
      <c r="H100" s="7"/>
      <c r="I100" s="7"/>
      <c r="J100" s="7"/>
    </row>
    <row r="101" spans="1:10" s="70" customFormat="1">
      <c r="A101" s="112"/>
      <c r="B101" s="3"/>
      <c r="C101" s="3"/>
      <c r="D101" s="3"/>
      <c r="F101" s="3"/>
      <c r="G101" s="113"/>
      <c r="H101" s="7"/>
      <c r="I101" s="7"/>
      <c r="J101" s="7"/>
    </row>
    <row r="102" spans="1:10" s="70" customFormat="1">
      <c r="A102" s="112"/>
      <c r="B102" s="3"/>
      <c r="C102" s="3"/>
      <c r="D102" s="3"/>
      <c r="F102" s="3"/>
      <c r="G102" s="113"/>
      <c r="H102" s="7"/>
      <c r="I102" s="7"/>
      <c r="J102" s="7"/>
    </row>
    <row r="103" spans="1:10" s="70" customFormat="1">
      <c r="A103" s="112"/>
      <c r="B103" s="3"/>
      <c r="C103" s="3"/>
      <c r="D103" s="3"/>
      <c r="F103" s="3"/>
      <c r="G103" s="113"/>
      <c r="H103" s="7"/>
      <c r="I103" s="7"/>
      <c r="J103" s="7"/>
    </row>
    <row r="104" spans="1:10" s="70" customFormat="1">
      <c r="A104" s="112"/>
      <c r="B104" s="3"/>
      <c r="C104" s="3"/>
      <c r="D104" s="3"/>
      <c r="F104" s="3"/>
      <c r="G104" s="113"/>
      <c r="H104" s="7"/>
      <c r="I104" s="7"/>
      <c r="J104" s="7"/>
    </row>
    <row r="105" spans="1:10" s="70" customFormat="1">
      <c r="A105" s="112"/>
      <c r="B105" s="3"/>
      <c r="C105" s="3"/>
      <c r="D105" s="3"/>
      <c r="F105" s="3"/>
      <c r="G105" s="113"/>
      <c r="H105" s="7"/>
      <c r="I105" s="7"/>
      <c r="J105" s="7"/>
    </row>
    <row r="106" spans="1:10" s="70" customFormat="1">
      <c r="A106" s="112"/>
      <c r="B106" s="3"/>
      <c r="C106" s="3"/>
      <c r="D106" s="3"/>
      <c r="F106" s="3"/>
      <c r="G106" s="113"/>
      <c r="H106" s="7"/>
      <c r="I106" s="7"/>
      <c r="J106" s="7"/>
    </row>
    <row r="107" spans="1:10" s="70" customFormat="1">
      <c r="A107" s="112"/>
      <c r="B107" s="3"/>
      <c r="C107" s="3"/>
      <c r="D107" s="3"/>
      <c r="F107" s="3"/>
      <c r="G107" s="113"/>
      <c r="H107" s="7"/>
      <c r="I107" s="7"/>
      <c r="J107" s="7"/>
    </row>
    <row r="108" spans="1:10" s="70" customFormat="1">
      <c r="A108" s="112"/>
      <c r="B108" s="3"/>
      <c r="C108" s="3"/>
      <c r="D108" s="3"/>
      <c r="F108" s="3"/>
      <c r="G108" s="113"/>
      <c r="H108" s="7"/>
      <c r="I108" s="7"/>
      <c r="J108" s="7"/>
    </row>
    <row r="109" spans="1:10" s="70" customFormat="1">
      <c r="A109" s="112"/>
      <c r="B109" s="3"/>
      <c r="C109" s="3"/>
      <c r="D109" s="3"/>
      <c r="F109" s="3"/>
      <c r="G109" s="113"/>
      <c r="H109" s="7"/>
      <c r="I109" s="7"/>
      <c r="J109" s="7"/>
    </row>
    <row r="110" spans="1:10" s="70" customFormat="1">
      <c r="A110" s="112"/>
      <c r="B110" s="3"/>
      <c r="C110" s="3"/>
      <c r="D110" s="3"/>
      <c r="F110" s="3"/>
      <c r="G110" s="113"/>
      <c r="H110" s="7"/>
      <c r="I110" s="7"/>
      <c r="J110" s="7"/>
    </row>
    <row r="111" spans="1:10" s="70" customFormat="1">
      <c r="A111" s="112"/>
      <c r="B111" s="3"/>
      <c r="C111" s="3"/>
      <c r="D111" s="3"/>
      <c r="F111" s="3"/>
      <c r="G111" s="113"/>
      <c r="H111" s="7"/>
      <c r="I111" s="7"/>
      <c r="J111" s="7"/>
    </row>
    <row r="112" spans="1:10" s="70" customFormat="1">
      <c r="A112" s="112"/>
      <c r="B112" s="3"/>
      <c r="C112" s="3"/>
      <c r="D112" s="3"/>
      <c r="F112" s="3"/>
      <c r="G112" s="113"/>
      <c r="H112" s="7"/>
      <c r="I112" s="7"/>
      <c r="J112" s="7"/>
    </row>
    <row r="113" spans="1:10" s="70" customFormat="1">
      <c r="A113" s="112"/>
      <c r="B113" s="3"/>
      <c r="C113" s="3"/>
      <c r="D113" s="3"/>
      <c r="F113" s="3"/>
      <c r="G113" s="113"/>
      <c r="H113" s="7"/>
      <c r="I113" s="7"/>
      <c r="J113" s="7"/>
    </row>
    <row r="114" spans="1:10" s="70" customFormat="1">
      <c r="A114" s="112"/>
      <c r="B114" s="3"/>
      <c r="C114" s="3"/>
      <c r="D114" s="3"/>
      <c r="F114" s="3"/>
      <c r="G114" s="113"/>
      <c r="H114" s="7"/>
      <c r="I114" s="7"/>
      <c r="J114" s="7"/>
    </row>
    <row r="115" spans="1:10" s="70" customFormat="1">
      <c r="A115" s="112"/>
      <c r="B115" s="3"/>
      <c r="C115" s="3"/>
      <c r="D115" s="3"/>
      <c r="F115" s="3"/>
      <c r="G115" s="113"/>
      <c r="H115" s="7"/>
      <c r="I115" s="7"/>
      <c r="J115" s="7"/>
    </row>
    <row r="116" spans="1:10" s="70" customFormat="1">
      <c r="A116" s="112"/>
      <c r="B116" s="3"/>
      <c r="C116" s="3"/>
      <c r="D116" s="3"/>
      <c r="F116" s="3"/>
      <c r="G116" s="113"/>
      <c r="H116" s="7"/>
      <c r="I116" s="7"/>
      <c r="J116" s="7"/>
    </row>
    <row r="117" spans="1:10" s="70" customFormat="1">
      <c r="A117" s="112"/>
      <c r="B117" s="3"/>
      <c r="C117" s="3"/>
      <c r="D117" s="3"/>
      <c r="F117" s="3"/>
      <c r="G117" s="113"/>
      <c r="H117" s="7"/>
      <c r="I117" s="7"/>
      <c r="J117" s="7"/>
    </row>
    <row r="118" spans="1:10" s="70" customFormat="1">
      <c r="A118" s="112"/>
      <c r="B118" s="3"/>
      <c r="C118" s="3"/>
      <c r="D118" s="3"/>
      <c r="F118" s="3"/>
      <c r="G118" s="113"/>
      <c r="H118" s="7"/>
      <c r="I118" s="7"/>
      <c r="J118" s="7"/>
    </row>
    <row r="119" spans="1:10" s="70" customFormat="1">
      <c r="A119" s="112"/>
      <c r="B119" s="3"/>
      <c r="C119" s="3"/>
      <c r="D119" s="3"/>
      <c r="F119" s="3"/>
      <c r="G119" s="113"/>
      <c r="H119" s="7"/>
      <c r="I119" s="7"/>
      <c r="J119" s="7"/>
    </row>
    <row r="120" spans="1:10" s="70" customFormat="1">
      <c r="A120" s="112"/>
      <c r="B120" s="3"/>
      <c r="C120" s="3"/>
      <c r="D120" s="3"/>
      <c r="F120" s="3"/>
      <c r="G120" s="113"/>
      <c r="H120" s="7"/>
      <c r="I120" s="7"/>
      <c r="J120" s="7"/>
    </row>
    <row r="121" spans="1:10" s="70" customFormat="1">
      <c r="A121" s="112"/>
      <c r="B121" s="3"/>
      <c r="C121" s="3"/>
      <c r="D121" s="3"/>
      <c r="F121" s="3"/>
      <c r="G121" s="113"/>
      <c r="H121" s="7"/>
      <c r="I121" s="7"/>
      <c r="J121" s="7"/>
    </row>
    <row r="122" spans="1:10" s="70" customFormat="1">
      <c r="A122" s="112"/>
      <c r="B122" s="3"/>
      <c r="C122" s="3"/>
      <c r="D122" s="3"/>
      <c r="F122" s="3"/>
      <c r="G122" s="113"/>
      <c r="H122" s="7"/>
      <c r="I122" s="7"/>
      <c r="J122" s="7"/>
    </row>
    <row r="123" spans="1:10" s="70" customFormat="1">
      <c r="A123" s="112"/>
      <c r="B123" s="3"/>
      <c r="C123" s="3"/>
      <c r="D123" s="3"/>
      <c r="F123" s="3"/>
      <c r="G123" s="113"/>
      <c r="H123" s="7"/>
      <c r="I123" s="7"/>
      <c r="J123" s="7"/>
    </row>
    <row r="124" spans="1:10" s="70" customFormat="1">
      <c r="A124" s="112"/>
      <c r="B124" s="3"/>
      <c r="C124" s="3"/>
      <c r="D124" s="3"/>
      <c r="F124" s="3"/>
      <c r="G124" s="113"/>
      <c r="H124" s="7"/>
      <c r="I124" s="7"/>
      <c r="J124" s="7"/>
    </row>
    <row r="125" spans="1:10" s="70" customFormat="1">
      <c r="A125" s="112"/>
      <c r="B125" s="3"/>
      <c r="C125" s="3"/>
      <c r="D125" s="3"/>
      <c r="F125" s="3"/>
      <c r="G125" s="113"/>
      <c r="H125" s="7"/>
      <c r="I125" s="7"/>
      <c r="J125" s="7"/>
    </row>
    <row r="126" spans="1:10" s="70" customFormat="1">
      <c r="A126" s="112"/>
      <c r="B126" s="3"/>
      <c r="C126" s="3"/>
      <c r="D126" s="3"/>
      <c r="F126" s="3"/>
      <c r="G126" s="113"/>
      <c r="H126" s="7"/>
      <c r="I126" s="7"/>
      <c r="J126" s="7"/>
    </row>
    <row r="127" spans="1:10" s="70" customFormat="1">
      <c r="A127" s="112"/>
      <c r="B127" s="3"/>
      <c r="C127" s="3"/>
      <c r="D127" s="3"/>
      <c r="F127" s="3"/>
      <c r="G127" s="113"/>
      <c r="H127" s="7"/>
      <c r="I127" s="7"/>
      <c r="J127" s="7"/>
    </row>
    <row r="128" spans="1:10" s="70" customFormat="1">
      <c r="A128" s="112"/>
      <c r="B128" s="3"/>
      <c r="C128" s="3"/>
      <c r="D128" s="3"/>
      <c r="F128" s="3"/>
      <c r="G128" s="113"/>
      <c r="H128" s="7"/>
      <c r="I128" s="7"/>
      <c r="J128" s="7"/>
    </row>
    <row r="129" spans="1:10" s="70" customFormat="1">
      <c r="A129" s="112"/>
      <c r="B129" s="3"/>
      <c r="C129" s="3"/>
      <c r="D129" s="3"/>
      <c r="F129" s="3"/>
      <c r="G129" s="113"/>
      <c r="H129" s="7"/>
      <c r="I129" s="7"/>
      <c r="J129" s="7"/>
    </row>
    <row r="130" spans="1:10" s="70" customFormat="1">
      <c r="A130" s="112"/>
      <c r="B130" s="3"/>
      <c r="C130" s="3"/>
      <c r="D130" s="3"/>
      <c r="F130" s="3"/>
      <c r="G130" s="113"/>
      <c r="H130" s="7"/>
      <c r="I130" s="7"/>
      <c r="J130" s="7"/>
    </row>
    <row r="131" spans="1:10" s="70" customFormat="1">
      <c r="A131" s="112"/>
      <c r="B131" s="3"/>
      <c r="C131" s="3"/>
      <c r="D131" s="3"/>
      <c r="F131" s="3"/>
      <c r="G131" s="113"/>
      <c r="H131" s="7"/>
      <c r="I131" s="7"/>
      <c r="J131" s="7"/>
    </row>
    <row r="132" spans="1:10" s="70" customFormat="1">
      <c r="A132" s="112"/>
      <c r="B132" s="3"/>
      <c r="C132" s="3"/>
      <c r="D132" s="3"/>
      <c r="F132" s="3"/>
      <c r="G132" s="113"/>
      <c r="H132" s="7"/>
      <c r="I132" s="7"/>
      <c r="J132" s="7"/>
    </row>
    <row r="133" spans="1:10" s="70" customFormat="1">
      <c r="A133" s="112"/>
      <c r="B133" s="3"/>
      <c r="C133" s="3"/>
      <c r="D133" s="3"/>
      <c r="F133" s="3"/>
      <c r="G133" s="113"/>
      <c r="H133" s="7"/>
      <c r="I133" s="7"/>
      <c r="J133" s="7"/>
    </row>
    <row r="134" spans="1:10" s="70" customFormat="1">
      <c r="A134" s="112"/>
      <c r="B134" s="3"/>
      <c r="C134" s="3"/>
      <c r="D134" s="3"/>
      <c r="F134" s="3"/>
      <c r="G134" s="113"/>
      <c r="H134" s="7"/>
      <c r="I134" s="7"/>
      <c r="J134" s="7"/>
    </row>
    <row r="135" spans="1:10" s="70" customFormat="1">
      <c r="A135" s="112"/>
      <c r="B135" s="3"/>
      <c r="C135" s="3"/>
      <c r="D135" s="3"/>
      <c r="F135" s="3"/>
      <c r="G135" s="113"/>
      <c r="H135" s="7"/>
      <c r="I135" s="7"/>
      <c r="J135" s="7"/>
    </row>
    <row r="136" spans="1:10" s="70" customFormat="1">
      <c r="A136" s="112"/>
      <c r="B136" s="3"/>
      <c r="C136" s="3"/>
      <c r="D136" s="3"/>
      <c r="F136" s="3"/>
      <c r="G136" s="113"/>
      <c r="H136" s="7"/>
      <c r="I136" s="7"/>
      <c r="J136" s="7"/>
    </row>
    <row r="137" spans="1:10" s="70" customFormat="1">
      <c r="A137" s="112"/>
      <c r="B137" s="3"/>
      <c r="C137" s="3"/>
      <c r="D137" s="3"/>
      <c r="F137" s="3"/>
      <c r="G137" s="113"/>
      <c r="H137" s="7"/>
      <c r="I137" s="7"/>
      <c r="J137" s="7"/>
    </row>
    <row r="138" spans="1:10" s="70" customFormat="1">
      <c r="A138" s="112"/>
      <c r="B138" s="3"/>
      <c r="C138" s="3"/>
      <c r="D138" s="3"/>
      <c r="F138" s="3"/>
      <c r="G138" s="113"/>
      <c r="H138" s="7"/>
      <c r="I138" s="7"/>
      <c r="J138" s="7"/>
    </row>
    <row r="139" spans="1:10" s="70" customFormat="1">
      <c r="A139" s="112"/>
      <c r="B139" s="3"/>
      <c r="C139" s="3"/>
      <c r="D139" s="3"/>
      <c r="F139" s="3"/>
      <c r="G139" s="113"/>
      <c r="H139" s="7"/>
      <c r="I139" s="7"/>
      <c r="J139" s="7"/>
    </row>
    <row r="140" spans="1:10" s="70" customFormat="1">
      <c r="A140" s="112"/>
      <c r="B140" s="3"/>
      <c r="C140" s="3"/>
      <c r="D140" s="3"/>
      <c r="F140" s="3"/>
      <c r="G140" s="113"/>
      <c r="H140" s="7"/>
      <c r="I140" s="7"/>
      <c r="J140" s="7"/>
    </row>
    <row r="141" spans="1:10" s="70" customFormat="1">
      <c r="A141" s="112"/>
      <c r="B141" s="3"/>
      <c r="C141" s="3"/>
      <c r="D141" s="3"/>
      <c r="F141" s="3"/>
      <c r="G141" s="113"/>
      <c r="H141" s="7"/>
      <c r="I141" s="7"/>
      <c r="J141" s="7"/>
    </row>
    <row r="142" spans="1:10" s="70" customFormat="1">
      <c r="A142" s="112"/>
      <c r="B142" s="3"/>
      <c r="C142" s="3"/>
      <c r="D142" s="3"/>
      <c r="F142" s="3"/>
      <c r="G142" s="113"/>
      <c r="H142" s="7"/>
      <c r="I142" s="7"/>
      <c r="J142" s="7"/>
    </row>
    <row r="143" spans="1:10" s="70" customFormat="1">
      <c r="A143" s="112"/>
      <c r="B143" s="3"/>
      <c r="C143" s="3"/>
      <c r="D143" s="3"/>
      <c r="F143" s="3"/>
      <c r="G143" s="113"/>
      <c r="H143" s="7"/>
      <c r="I143" s="7"/>
      <c r="J143" s="7"/>
    </row>
    <row r="144" spans="1:10" s="70" customFormat="1">
      <c r="A144" s="112"/>
      <c r="B144" s="3"/>
      <c r="C144" s="3"/>
      <c r="D144" s="3"/>
      <c r="F144" s="3"/>
      <c r="G144" s="113"/>
      <c r="H144" s="7"/>
      <c r="I144" s="7"/>
      <c r="J144" s="7"/>
    </row>
    <row r="145" spans="1:10" s="70" customFormat="1">
      <c r="A145" s="112"/>
      <c r="B145" s="3"/>
      <c r="C145" s="3"/>
      <c r="D145" s="3"/>
      <c r="F145" s="3"/>
      <c r="G145" s="113"/>
      <c r="H145" s="7"/>
      <c r="I145" s="7"/>
      <c r="J145" s="7"/>
    </row>
    <row r="146" spans="1:10" s="70" customFormat="1">
      <c r="A146" s="112"/>
      <c r="B146" s="3"/>
      <c r="C146" s="3"/>
      <c r="D146" s="3"/>
      <c r="F146" s="3"/>
      <c r="G146" s="113"/>
      <c r="H146" s="7"/>
      <c r="I146" s="7"/>
      <c r="J146" s="7"/>
    </row>
    <row r="147" spans="1:10" s="70" customFormat="1">
      <c r="A147" s="112"/>
      <c r="B147" s="3"/>
      <c r="C147" s="3"/>
      <c r="D147" s="3"/>
      <c r="F147" s="3"/>
      <c r="G147" s="113"/>
      <c r="H147" s="7"/>
      <c r="I147" s="7"/>
      <c r="J147" s="7"/>
    </row>
    <row r="148" spans="1:10" s="70" customFormat="1">
      <c r="A148" s="112"/>
      <c r="B148" s="3"/>
      <c r="C148" s="3"/>
      <c r="D148" s="3"/>
      <c r="F148" s="3"/>
      <c r="G148" s="113"/>
      <c r="H148" s="7"/>
      <c r="I148" s="7"/>
      <c r="J148" s="7"/>
    </row>
    <row r="149" spans="1:10" s="70" customFormat="1">
      <c r="A149" s="112"/>
      <c r="B149" s="3"/>
      <c r="C149" s="3"/>
      <c r="D149" s="3"/>
      <c r="F149" s="3"/>
      <c r="G149" s="113"/>
      <c r="H149" s="7"/>
      <c r="I149" s="7"/>
      <c r="J149" s="7"/>
    </row>
    <row r="150" spans="1:10" s="70" customFormat="1">
      <c r="A150" s="112"/>
      <c r="B150" s="3"/>
      <c r="C150" s="3"/>
      <c r="D150" s="3"/>
      <c r="F150" s="3"/>
      <c r="G150" s="113"/>
      <c r="H150" s="7"/>
      <c r="I150" s="7"/>
      <c r="J150" s="7"/>
    </row>
    <row r="151" spans="1:10" s="70" customFormat="1">
      <c r="A151" s="112"/>
      <c r="B151" s="3"/>
      <c r="C151" s="3"/>
      <c r="D151" s="3"/>
      <c r="F151" s="3"/>
      <c r="G151" s="113"/>
      <c r="H151" s="7"/>
      <c r="I151" s="7"/>
      <c r="J151" s="7"/>
    </row>
    <row r="152" spans="1:10" s="70" customFormat="1">
      <c r="A152" s="112"/>
      <c r="B152" s="3"/>
      <c r="C152" s="3"/>
      <c r="D152" s="3"/>
      <c r="F152" s="3"/>
      <c r="G152" s="113"/>
      <c r="H152" s="7"/>
      <c r="I152" s="7"/>
      <c r="J152" s="7"/>
    </row>
    <row r="153" spans="1:10" s="70" customFormat="1">
      <c r="A153" s="112"/>
      <c r="B153" s="3"/>
      <c r="C153" s="3"/>
      <c r="D153" s="3"/>
      <c r="F153" s="3"/>
      <c r="G153" s="113"/>
      <c r="H153" s="7"/>
      <c r="I153" s="7"/>
      <c r="J153" s="7"/>
    </row>
    <row r="154" spans="1:10" s="70" customFormat="1">
      <c r="A154" s="112"/>
      <c r="B154" s="3"/>
      <c r="C154" s="3"/>
      <c r="D154" s="3"/>
      <c r="F154" s="3"/>
      <c r="G154" s="113"/>
      <c r="H154" s="7"/>
      <c r="I154" s="7"/>
      <c r="J154" s="7"/>
    </row>
    <row r="155" spans="1:10" s="70" customFormat="1">
      <c r="A155" s="112"/>
      <c r="B155" s="3"/>
      <c r="C155" s="3"/>
      <c r="D155" s="3"/>
      <c r="F155" s="3"/>
      <c r="G155" s="113"/>
      <c r="H155" s="7"/>
      <c r="I155" s="7"/>
      <c r="J155" s="7"/>
    </row>
    <row r="156" spans="1:10" s="70" customFormat="1">
      <c r="A156" s="112"/>
      <c r="B156" s="3"/>
      <c r="C156" s="3"/>
      <c r="D156" s="3"/>
      <c r="F156" s="3"/>
      <c r="G156" s="113"/>
      <c r="H156" s="7"/>
      <c r="I156" s="7"/>
      <c r="J156" s="7"/>
    </row>
    <row r="157" spans="1:10" s="70" customFormat="1">
      <c r="A157" s="112"/>
      <c r="B157" s="3"/>
      <c r="C157" s="3"/>
      <c r="D157" s="3"/>
      <c r="F157" s="3"/>
      <c r="G157" s="113"/>
      <c r="H157" s="7"/>
      <c r="I157" s="7"/>
      <c r="J157" s="7"/>
    </row>
    <row r="158" spans="1:10" s="70" customFormat="1">
      <c r="A158" s="112"/>
      <c r="B158" s="3"/>
      <c r="C158" s="3"/>
      <c r="D158" s="3"/>
      <c r="F158" s="3"/>
      <c r="G158" s="113"/>
      <c r="H158" s="7"/>
      <c r="I158" s="7"/>
      <c r="J158" s="7"/>
    </row>
    <row r="159" spans="1:10" s="70" customFormat="1">
      <c r="A159" s="112"/>
      <c r="B159" s="3"/>
      <c r="C159" s="3"/>
      <c r="D159" s="3"/>
      <c r="F159" s="3"/>
      <c r="G159" s="113"/>
      <c r="H159" s="7"/>
      <c r="I159" s="7"/>
      <c r="J159" s="7"/>
    </row>
    <row r="160" spans="1:10" s="70" customFormat="1">
      <c r="A160" s="112"/>
      <c r="B160" s="3"/>
      <c r="C160" s="3"/>
      <c r="D160" s="3"/>
      <c r="F160" s="3"/>
      <c r="G160" s="113"/>
      <c r="H160" s="7"/>
      <c r="I160" s="7"/>
      <c r="J160" s="7"/>
    </row>
    <row r="161" spans="1:10" s="70" customFormat="1">
      <c r="A161" s="112"/>
      <c r="B161" s="3"/>
      <c r="C161" s="3"/>
      <c r="D161" s="3"/>
      <c r="F161" s="3"/>
      <c r="G161" s="113"/>
      <c r="H161" s="7"/>
      <c r="I161" s="7"/>
      <c r="J161" s="7"/>
    </row>
    <row r="162" spans="1:10" s="70" customFormat="1">
      <c r="A162" s="112"/>
      <c r="B162" s="3"/>
      <c r="C162" s="3"/>
      <c r="D162" s="3"/>
      <c r="F162" s="3"/>
      <c r="G162" s="113"/>
      <c r="H162" s="7"/>
      <c r="I162" s="7"/>
      <c r="J162" s="7"/>
    </row>
    <row r="163" spans="1:10" s="70" customFormat="1">
      <c r="A163" s="112"/>
      <c r="B163" s="3"/>
      <c r="C163" s="3"/>
      <c r="D163" s="3"/>
      <c r="F163" s="3"/>
      <c r="G163" s="113"/>
      <c r="H163" s="7"/>
      <c r="I163" s="7"/>
      <c r="J163" s="7"/>
    </row>
    <row r="164" spans="1:10" s="70" customFormat="1">
      <c r="A164" s="112"/>
      <c r="B164" s="3"/>
      <c r="C164" s="3"/>
      <c r="D164" s="3"/>
      <c r="F164" s="3"/>
      <c r="G164" s="113"/>
      <c r="H164" s="7"/>
      <c r="I164" s="7"/>
      <c r="J164" s="7"/>
    </row>
    <row r="165" spans="1:10" s="70" customFormat="1">
      <c r="A165" s="112"/>
      <c r="B165" s="3"/>
      <c r="C165" s="3"/>
      <c r="D165" s="3"/>
      <c r="F165" s="3"/>
      <c r="G165" s="113"/>
      <c r="H165" s="7"/>
      <c r="I165" s="7"/>
      <c r="J165" s="7"/>
    </row>
    <row r="166" spans="1:10" s="70" customFormat="1">
      <c r="A166" s="112"/>
      <c r="B166" s="3"/>
      <c r="C166" s="3"/>
      <c r="D166" s="3"/>
      <c r="F166" s="3"/>
      <c r="G166" s="113"/>
      <c r="H166" s="7"/>
      <c r="I166" s="7"/>
      <c r="J166" s="7"/>
    </row>
    <row r="167" spans="1:10" s="70" customFormat="1">
      <c r="A167" s="112"/>
      <c r="B167" s="3"/>
      <c r="C167" s="3"/>
      <c r="D167" s="3"/>
      <c r="F167" s="3"/>
      <c r="G167" s="113"/>
      <c r="H167" s="7"/>
      <c r="I167" s="7"/>
      <c r="J167" s="7"/>
    </row>
    <row r="168" spans="1:10" s="70" customFormat="1">
      <c r="A168" s="112"/>
      <c r="B168" s="3"/>
      <c r="C168" s="3"/>
      <c r="D168" s="3"/>
      <c r="F168" s="3"/>
      <c r="G168" s="113"/>
      <c r="H168" s="7"/>
      <c r="I168" s="7"/>
      <c r="J168" s="7"/>
    </row>
    <row r="169" spans="1:10" s="70" customFormat="1">
      <c r="A169" s="112"/>
      <c r="B169" s="3"/>
      <c r="C169" s="3"/>
      <c r="D169" s="3"/>
      <c r="F169" s="3"/>
      <c r="G169" s="113"/>
      <c r="H169" s="7"/>
      <c r="I169" s="7"/>
      <c r="J169" s="7"/>
    </row>
    <row r="170" spans="1:10" s="70" customFormat="1">
      <c r="A170" s="112"/>
      <c r="B170" s="3"/>
      <c r="C170" s="3"/>
      <c r="D170" s="3"/>
      <c r="F170" s="3"/>
      <c r="G170" s="113"/>
      <c r="H170" s="7"/>
      <c r="I170" s="7"/>
      <c r="J170" s="7"/>
    </row>
    <row r="171" spans="1:10" s="70" customFormat="1">
      <c r="A171" s="112"/>
      <c r="B171" s="3"/>
      <c r="C171" s="3"/>
      <c r="D171" s="3"/>
      <c r="F171" s="3"/>
      <c r="G171" s="113"/>
      <c r="H171" s="7"/>
      <c r="I171" s="7"/>
      <c r="J171" s="7"/>
    </row>
    <row r="172" spans="1:10" s="70" customFormat="1">
      <c r="A172" s="112"/>
      <c r="B172" s="3"/>
      <c r="C172" s="3"/>
      <c r="D172" s="3"/>
      <c r="F172" s="3"/>
      <c r="G172" s="113"/>
      <c r="H172" s="7"/>
      <c r="I172" s="7"/>
      <c r="J172" s="7"/>
    </row>
    <row r="173" spans="1:10" s="70" customFormat="1">
      <c r="A173" s="112"/>
      <c r="B173" s="3"/>
      <c r="C173" s="3"/>
      <c r="D173" s="3"/>
      <c r="F173" s="3"/>
      <c r="G173" s="113"/>
      <c r="H173" s="7"/>
      <c r="I173" s="7"/>
      <c r="J173" s="7"/>
    </row>
    <row r="174" spans="1:10" s="70" customFormat="1">
      <c r="A174" s="112"/>
      <c r="B174" s="3"/>
      <c r="C174" s="3"/>
      <c r="D174" s="3"/>
      <c r="F174" s="3"/>
      <c r="G174" s="113"/>
      <c r="H174" s="7"/>
      <c r="I174" s="7"/>
      <c r="J174" s="7"/>
    </row>
    <row r="175" spans="1:10" s="70" customFormat="1">
      <c r="A175" s="112"/>
      <c r="B175" s="3"/>
      <c r="C175" s="3"/>
      <c r="D175" s="3"/>
      <c r="F175" s="3"/>
      <c r="G175" s="113"/>
      <c r="H175" s="7"/>
      <c r="I175" s="7"/>
      <c r="J175" s="7"/>
    </row>
    <row r="176" spans="1:10" s="70" customFormat="1">
      <c r="A176" s="112"/>
      <c r="B176" s="3"/>
      <c r="C176" s="3"/>
      <c r="D176" s="3"/>
      <c r="F176" s="3"/>
      <c r="G176" s="113"/>
      <c r="H176" s="7"/>
      <c r="I176" s="7"/>
      <c r="J176" s="7"/>
    </row>
    <row r="177" spans="1:10" s="70" customFormat="1">
      <c r="A177" s="112"/>
      <c r="B177" s="3"/>
      <c r="C177" s="3"/>
      <c r="D177" s="3"/>
      <c r="F177" s="3"/>
      <c r="G177" s="113"/>
      <c r="H177" s="7"/>
      <c r="I177" s="7"/>
      <c r="J177" s="7"/>
    </row>
    <row r="178" spans="1:10" s="70" customFormat="1">
      <c r="A178" s="112"/>
      <c r="B178" s="3"/>
      <c r="C178" s="3"/>
      <c r="D178" s="3"/>
      <c r="F178" s="3"/>
      <c r="G178" s="113"/>
      <c r="H178" s="7"/>
      <c r="I178" s="7"/>
      <c r="J178" s="7"/>
    </row>
    <row r="179" spans="1:10" s="70" customFormat="1">
      <c r="A179" s="112"/>
      <c r="B179" s="3"/>
      <c r="C179" s="3"/>
      <c r="D179" s="3"/>
      <c r="F179" s="3"/>
      <c r="G179" s="113"/>
      <c r="H179" s="7"/>
      <c r="I179" s="7"/>
      <c r="J179" s="7"/>
    </row>
    <row r="180" spans="1:10" s="70" customFormat="1">
      <c r="A180" s="112"/>
      <c r="B180" s="3"/>
      <c r="C180" s="3"/>
      <c r="D180" s="3"/>
      <c r="F180" s="3"/>
      <c r="G180" s="113"/>
      <c r="H180" s="7"/>
      <c r="I180" s="7"/>
      <c r="J180" s="7"/>
    </row>
    <row r="181" spans="1:10" s="70" customFormat="1">
      <c r="A181" s="112"/>
      <c r="B181" s="3"/>
      <c r="C181" s="3"/>
      <c r="D181" s="3"/>
      <c r="F181" s="3"/>
      <c r="G181" s="113"/>
      <c r="H181" s="7"/>
      <c r="I181" s="7"/>
      <c r="J181" s="7"/>
    </row>
    <row r="182" spans="1:10" s="70" customFormat="1">
      <c r="A182" s="112"/>
      <c r="B182" s="3"/>
      <c r="C182" s="3"/>
      <c r="D182" s="3"/>
      <c r="F182" s="3"/>
      <c r="G182" s="113"/>
      <c r="H182" s="7"/>
      <c r="I182" s="7"/>
      <c r="J182" s="7"/>
    </row>
    <row r="183" spans="1:10" s="70" customFormat="1">
      <c r="A183" s="112"/>
      <c r="B183" s="3"/>
      <c r="C183" s="3"/>
      <c r="D183" s="3"/>
      <c r="F183" s="3"/>
      <c r="G183" s="113"/>
      <c r="H183" s="7"/>
      <c r="I183" s="7"/>
      <c r="J183" s="7"/>
    </row>
    <row r="184" spans="1:10" s="70" customFormat="1">
      <c r="A184" s="112"/>
      <c r="B184" s="3"/>
      <c r="C184" s="3"/>
      <c r="D184" s="3"/>
      <c r="F184" s="3"/>
      <c r="G184" s="113"/>
      <c r="H184" s="7"/>
      <c r="I184" s="7"/>
      <c r="J184" s="7"/>
    </row>
    <row r="185" spans="1:10" s="70" customFormat="1">
      <c r="A185" s="112"/>
      <c r="B185" s="3"/>
      <c r="C185" s="3"/>
      <c r="D185" s="3"/>
      <c r="F185" s="3"/>
      <c r="G185" s="113"/>
      <c r="H185" s="7"/>
      <c r="I185" s="7"/>
      <c r="J185" s="7"/>
    </row>
    <row r="186" spans="1:10" s="70" customFormat="1">
      <c r="A186" s="112"/>
      <c r="B186" s="3"/>
      <c r="C186" s="3"/>
      <c r="D186" s="3"/>
      <c r="F186" s="3"/>
      <c r="G186" s="113"/>
      <c r="H186" s="7"/>
      <c r="I186" s="7"/>
      <c r="J186" s="7"/>
    </row>
    <row r="187" spans="1:10" s="70" customFormat="1">
      <c r="A187" s="112"/>
      <c r="B187" s="3"/>
      <c r="C187" s="3"/>
      <c r="D187" s="3"/>
      <c r="F187" s="3"/>
      <c r="G187" s="113"/>
      <c r="H187" s="7"/>
      <c r="I187" s="7"/>
      <c r="J187" s="7"/>
    </row>
    <row r="188" spans="1:10" s="70" customFormat="1">
      <c r="A188" s="112"/>
      <c r="B188" s="3"/>
      <c r="C188" s="3"/>
      <c r="D188" s="3"/>
      <c r="F188" s="3"/>
      <c r="G188" s="113"/>
      <c r="H188" s="7"/>
      <c r="I188" s="7"/>
      <c r="J188" s="7"/>
    </row>
    <row r="189" spans="1:10" s="70" customFormat="1">
      <c r="A189" s="112"/>
      <c r="B189" s="3"/>
      <c r="C189" s="3"/>
      <c r="D189" s="3"/>
      <c r="F189" s="3"/>
      <c r="G189" s="113"/>
      <c r="H189" s="7"/>
      <c r="I189" s="7"/>
      <c r="J189" s="7"/>
    </row>
    <row r="190" spans="1:10" s="70" customFormat="1">
      <c r="A190" s="112"/>
      <c r="B190" s="3"/>
      <c r="C190" s="3"/>
      <c r="D190" s="3"/>
      <c r="F190" s="3"/>
      <c r="G190" s="113"/>
      <c r="H190" s="7"/>
      <c r="I190" s="7"/>
      <c r="J190" s="7"/>
    </row>
    <row r="191" spans="1:10" s="70" customFormat="1">
      <c r="A191" s="112"/>
      <c r="B191" s="3"/>
      <c r="C191" s="3"/>
      <c r="D191" s="3"/>
      <c r="F191" s="3"/>
      <c r="G191" s="113"/>
      <c r="H191" s="7"/>
      <c r="I191" s="7"/>
      <c r="J191" s="7"/>
    </row>
    <row r="192" spans="1:10" s="70" customFormat="1">
      <c r="A192" s="112"/>
      <c r="B192" s="3"/>
      <c r="C192" s="3"/>
      <c r="D192" s="3"/>
      <c r="F192" s="3"/>
      <c r="G192" s="113"/>
      <c r="H192" s="7"/>
      <c r="I192" s="7"/>
      <c r="J192" s="7"/>
    </row>
    <row r="193" spans="1:10" s="70" customFormat="1">
      <c r="A193" s="112"/>
      <c r="B193" s="3"/>
      <c r="C193" s="3"/>
      <c r="D193" s="3"/>
      <c r="F193" s="3"/>
      <c r="G193" s="113"/>
      <c r="H193" s="7"/>
      <c r="I193" s="7"/>
      <c r="J193" s="7"/>
    </row>
    <row r="194" spans="1:10" s="70" customFormat="1">
      <c r="A194" s="112"/>
      <c r="B194" s="3"/>
      <c r="C194" s="3"/>
      <c r="D194" s="3"/>
      <c r="F194" s="3"/>
      <c r="G194" s="113"/>
      <c r="H194" s="7"/>
      <c r="I194" s="7"/>
      <c r="J194" s="7"/>
    </row>
    <row r="195" spans="1:10" s="70" customFormat="1">
      <c r="A195" s="112"/>
      <c r="B195" s="3"/>
      <c r="C195" s="3"/>
      <c r="D195" s="3"/>
      <c r="F195" s="3"/>
      <c r="G195" s="113"/>
      <c r="H195" s="7"/>
      <c r="I195" s="7"/>
      <c r="J195" s="7"/>
    </row>
    <row r="196" spans="1:10" s="70" customFormat="1">
      <c r="A196" s="112"/>
      <c r="B196" s="3"/>
      <c r="C196" s="3"/>
      <c r="D196" s="3"/>
      <c r="F196" s="3"/>
      <c r="G196" s="113"/>
      <c r="H196" s="7"/>
      <c r="I196" s="7"/>
      <c r="J196" s="7"/>
    </row>
    <row r="197" spans="1:10" s="70" customFormat="1">
      <c r="A197" s="112"/>
      <c r="B197" s="3"/>
      <c r="C197" s="3"/>
      <c r="D197" s="3"/>
      <c r="F197" s="3"/>
      <c r="G197" s="113"/>
      <c r="H197" s="7"/>
      <c r="I197" s="7"/>
      <c r="J197" s="7"/>
    </row>
    <row r="198" spans="1:10" s="70" customFormat="1">
      <c r="A198" s="112"/>
      <c r="B198" s="3"/>
      <c r="C198" s="3"/>
      <c r="D198" s="3"/>
      <c r="F198" s="3"/>
      <c r="G198" s="113"/>
      <c r="H198" s="7"/>
      <c r="I198" s="7"/>
      <c r="J198" s="7"/>
    </row>
    <row r="199" spans="1:10" s="70" customFormat="1">
      <c r="A199" s="112"/>
      <c r="B199" s="3"/>
      <c r="C199" s="3"/>
      <c r="D199" s="3"/>
      <c r="F199" s="3"/>
      <c r="G199" s="113"/>
      <c r="H199" s="7"/>
      <c r="I199" s="7"/>
      <c r="J199" s="7"/>
    </row>
    <row r="200" spans="1:10" s="70" customFormat="1">
      <c r="A200" s="112"/>
      <c r="B200" s="3"/>
      <c r="C200" s="3"/>
      <c r="D200" s="3"/>
      <c r="F200" s="3"/>
      <c r="G200" s="113"/>
      <c r="H200" s="7"/>
      <c r="I200" s="7"/>
      <c r="J200" s="7"/>
    </row>
    <row r="201" spans="1:10" s="70" customFormat="1">
      <c r="A201" s="112"/>
      <c r="B201" s="3"/>
      <c r="C201" s="3"/>
      <c r="D201" s="3"/>
      <c r="F201" s="3"/>
      <c r="G201" s="113"/>
      <c r="H201" s="7"/>
      <c r="I201" s="7"/>
      <c r="J201" s="7"/>
    </row>
    <row r="202" spans="1:10" s="70" customFormat="1">
      <c r="A202" s="112"/>
      <c r="B202" s="3"/>
      <c r="C202" s="3"/>
      <c r="D202" s="3"/>
      <c r="F202" s="3"/>
      <c r="G202" s="113"/>
      <c r="H202" s="7"/>
      <c r="I202" s="7"/>
      <c r="J202" s="7"/>
    </row>
    <row r="203" spans="1:10" s="70" customFormat="1">
      <c r="A203" s="112"/>
      <c r="B203" s="3"/>
      <c r="C203" s="3"/>
      <c r="D203" s="3"/>
      <c r="F203" s="3"/>
      <c r="G203" s="113"/>
      <c r="H203" s="7"/>
      <c r="I203" s="7"/>
      <c r="J203" s="7"/>
    </row>
    <row r="204" spans="1:10" s="70" customFormat="1">
      <c r="A204" s="112"/>
      <c r="B204" s="3"/>
      <c r="C204" s="3"/>
      <c r="D204" s="3"/>
      <c r="F204" s="3"/>
      <c r="G204" s="113"/>
      <c r="H204" s="7"/>
      <c r="I204" s="7"/>
      <c r="J204" s="7"/>
    </row>
    <row r="205" spans="1:10" s="70" customFormat="1">
      <c r="A205" s="112"/>
      <c r="B205" s="3"/>
      <c r="C205" s="3"/>
      <c r="D205" s="3"/>
      <c r="F205" s="3"/>
      <c r="G205" s="113"/>
      <c r="H205" s="7"/>
      <c r="I205" s="7"/>
      <c r="J205" s="7"/>
    </row>
    <row r="206" spans="1:10" s="70" customFormat="1">
      <c r="A206" s="112"/>
      <c r="B206" s="3"/>
      <c r="C206" s="3"/>
      <c r="D206" s="3"/>
      <c r="F206" s="3"/>
      <c r="G206" s="113"/>
      <c r="H206" s="7"/>
      <c r="I206" s="7"/>
      <c r="J206" s="7"/>
    </row>
    <row r="207" spans="1:10" s="70" customFormat="1">
      <c r="A207" s="112"/>
      <c r="B207" s="3"/>
      <c r="C207" s="3"/>
      <c r="D207" s="3"/>
      <c r="F207" s="3"/>
      <c r="G207" s="113"/>
      <c r="H207" s="7"/>
      <c r="I207" s="7"/>
      <c r="J207" s="7"/>
    </row>
    <row r="208" spans="1:10" s="70" customFormat="1">
      <c r="A208" s="112"/>
      <c r="B208" s="3"/>
      <c r="C208" s="3"/>
      <c r="D208" s="3"/>
      <c r="F208" s="3"/>
      <c r="G208" s="113"/>
      <c r="H208" s="7"/>
      <c r="I208" s="7"/>
      <c r="J208" s="7"/>
    </row>
    <row r="209" spans="1:10" s="70" customFormat="1">
      <c r="A209" s="112"/>
      <c r="B209" s="3"/>
      <c r="C209" s="3"/>
      <c r="D209" s="3"/>
      <c r="F209" s="3"/>
      <c r="G209" s="113"/>
      <c r="H209" s="7"/>
      <c r="I209" s="7"/>
      <c r="J209" s="7"/>
    </row>
    <row r="210" spans="1:10" s="70" customFormat="1">
      <c r="A210" s="112"/>
      <c r="B210" s="3"/>
      <c r="C210" s="3"/>
      <c r="D210" s="3"/>
      <c r="F210" s="3"/>
      <c r="G210" s="113"/>
      <c r="H210" s="7"/>
      <c r="I210" s="7"/>
      <c r="J210" s="7"/>
    </row>
    <row r="211" spans="1:10" s="70" customFormat="1">
      <c r="A211" s="112"/>
      <c r="B211" s="3"/>
      <c r="C211" s="3"/>
      <c r="D211" s="3"/>
      <c r="F211" s="3"/>
      <c r="G211" s="113"/>
      <c r="H211" s="7"/>
      <c r="I211" s="7"/>
      <c r="J211" s="7"/>
    </row>
    <row r="212" spans="1:10" s="70" customFormat="1">
      <c r="A212" s="112"/>
      <c r="B212" s="3"/>
      <c r="C212" s="3"/>
      <c r="D212" s="3"/>
      <c r="F212" s="3"/>
      <c r="G212" s="113"/>
      <c r="H212" s="7"/>
      <c r="I212" s="7"/>
      <c r="J212" s="7"/>
    </row>
    <row r="213" spans="1:10" s="70" customFormat="1">
      <c r="A213" s="112"/>
      <c r="B213" s="3"/>
      <c r="C213" s="3"/>
      <c r="D213" s="3"/>
      <c r="F213" s="3"/>
      <c r="G213" s="113"/>
      <c r="H213" s="7"/>
      <c r="I213" s="7"/>
      <c r="J213" s="7"/>
    </row>
    <row r="214" spans="1:10" s="70" customFormat="1">
      <c r="A214" s="112"/>
      <c r="B214" s="3"/>
      <c r="C214" s="3"/>
      <c r="D214" s="3"/>
      <c r="F214" s="3"/>
      <c r="G214" s="113"/>
      <c r="H214" s="7"/>
      <c r="I214" s="7"/>
      <c r="J214" s="7"/>
    </row>
    <row r="215" spans="1:10" s="70" customFormat="1">
      <c r="A215" s="112"/>
      <c r="B215" s="3"/>
      <c r="C215" s="3"/>
      <c r="D215" s="3"/>
      <c r="F215" s="3"/>
      <c r="G215" s="113"/>
      <c r="H215" s="7"/>
      <c r="I215" s="7"/>
      <c r="J215" s="7"/>
    </row>
    <row r="216" spans="1:10" s="70" customFormat="1">
      <c r="A216" s="112"/>
      <c r="B216" s="3"/>
      <c r="C216" s="3"/>
      <c r="D216" s="3"/>
      <c r="F216" s="3"/>
      <c r="G216" s="113"/>
      <c r="H216" s="7"/>
      <c r="I216" s="7"/>
      <c r="J216" s="7"/>
    </row>
    <row r="217" spans="1:10" s="70" customFormat="1">
      <c r="A217" s="112"/>
      <c r="B217" s="3"/>
      <c r="C217" s="3"/>
      <c r="D217" s="3"/>
      <c r="F217" s="3"/>
      <c r="G217" s="113"/>
      <c r="H217" s="7"/>
      <c r="I217" s="7"/>
      <c r="J217" s="7"/>
    </row>
    <row r="218" spans="1:10" s="70" customFormat="1">
      <c r="A218" s="112"/>
      <c r="B218" s="3"/>
      <c r="C218" s="3"/>
      <c r="D218" s="3"/>
      <c r="F218" s="3"/>
      <c r="G218" s="113"/>
      <c r="H218" s="7"/>
      <c r="I218" s="7"/>
      <c r="J218" s="7"/>
    </row>
    <row r="219" spans="1:10" s="70" customFormat="1">
      <c r="A219" s="112"/>
      <c r="B219" s="3"/>
      <c r="C219" s="3"/>
      <c r="D219" s="3"/>
      <c r="F219" s="3"/>
      <c r="G219" s="113"/>
      <c r="H219" s="7"/>
      <c r="I219" s="7"/>
      <c r="J219" s="7"/>
    </row>
    <row r="220" spans="1:10" s="70" customFormat="1">
      <c r="A220" s="112"/>
      <c r="B220" s="3"/>
      <c r="C220" s="3"/>
      <c r="D220" s="3"/>
      <c r="F220" s="3"/>
      <c r="G220" s="113"/>
      <c r="H220" s="7"/>
      <c r="I220" s="7"/>
      <c r="J220" s="7"/>
    </row>
    <row r="221" spans="1:10" s="70" customFormat="1">
      <c r="A221" s="112"/>
      <c r="B221" s="3"/>
      <c r="C221" s="3"/>
      <c r="D221" s="3"/>
      <c r="F221" s="3"/>
      <c r="G221" s="113"/>
      <c r="H221" s="7"/>
      <c r="I221" s="7"/>
      <c r="J221" s="7"/>
    </row>
    <row r="222" spans="1:10" s="70" customFormat="1">
      <c r="A222" s="112"/>
      <c r="B222" s="3"/>
      <c r="C222" s="3"/>
      <c r="D222" s="3"/>
      <c r="F222" s="3"/>
      <c r="G222" s="113"/>
      <c r="H222" s="7"/>
      <c r="I222" s="7"/>
      <c r="J222" s="7"/>
    </row>
    <row r="223" spans="1:10" s="70" customFormat="1">
      <c r="A223" s="112"/>
      <c r="B223" s="3"/>
      <c r="C223" s="3"/>
      <c r="D223" s="3"/>
      <c r="F223" s="3"/>
      <c r="G223" s="113"/>
      <c r="H223" s="7"/>
      <c r="I223" s="7"/>
      <c r="J223" s="7"/>
    </row>
    <row r="224" spans="1:10" s="70" customFormat="1">
      <c r="A224" s="112"/>
      <c r="B224" s="3"/>
      <c r="C224" s="3"/>
      <c r="D224" s="3"/>
      <c r="F224" s="3"/>
      <c r="G224" s="113"/>
      <c r="H224" s="7"/>
      <c r="I224" s="7"/>
      <c r="J224" s="7"/>
    </row>
    <row r="225" spans="1:10" s="70" customFormat="1">
      <c r="A225" s="112"/>
      <c r="B225" s="3"/>
      <c r="C225" s="3"/>
      <c r="D225" s="3"/>
      <c r="F225" s="3"/>
      <c r="G225" s="113"/>
      <c r="H225" s="7"/>
      <c r="I225" s="7"/>
      <c r="J225" s="7"/>
    </row>
    <row r="226" spans="1:10" s="70" customFormat="1">
      <c r="A226" s="112"/>
      <c r="B226" s="3"/>
      <c r="C226" s="3"/>
      <c r="D226" s="3"/>
      <c r="F226" s="3"/>
      <c r="G226" s="113"/>
      <c r="H226" s="7"/>
      <c r="I226" s="7"/>
      <c r="J226" s="7"/>
    </row>
    <row r="227" spans="1:10" s="70" customFormat="1">
      <c r="A227" s="112"/>
      <c r="B227" s="3"/>
      <c r="C227" s="3"/>
      <c r="D227" s="3"/>
      <c r="F227" s="3"/>
      <c r="G227" s="113"/>
      <c r="H227" s="7"/>
      <c r="I227" s="7"/>
      <c r="J227" s="7"/>
    </row>
    <row r="228" spans="1:10" s="70" customFormat="1">
      <c r="A228" s="112"/>
      <c r="B228" s="3"/>
      <c r="C228" s="3"/>
      <c r="D228" s="3"/>
      <c r="F228" s="3"/>
      <c r="G228" s="113"/>
      <c r="H228" s="7"/>
      <c r="I228" s="7"/>
      <c r="J228" s="7"/>
    </row>
    <row r="229" spans="1:10" s="70" customFormat="1">
      <c r="A229" s="112"/>
      <c r="B229" s="3"/>
      <c r="C229" s="3"/>
      <c r="D229" s="3"/>
      <c r="F229" s="3"/>
      <c r="G229" s="113"/>
      <c r="H229" s="7"/>
      <c r="I229" s="7"/>
      <c r="J229" s="7"/>
    </row>
    <row r="230" spans="1:10" s="70" customFormat="1">
      <c r="A230" s="112"/>
      <c r="B230" s="3"/>
      <c r="C230" s="3"/>
      <c r="D230" s="3"/>
      <c r="F230" s="3"/>
      <c r="G230" s="113"/>
      <c r="H230" s="7"/>
      <c r="I230" s="7"/>
      <c r="J230" s="7"/>
    </row>
    <row r="231" spans="1:10" s="70" customFormat="1">
      <c r="A231" s="112"/>
      <c r="B231" s="3"/>
      <c r="C231" s="3"/>
      <c r="D231" s="3"/>
      <c r="F231" s="3"/>
      <c r="G231" s="113"/>
      <c r="H231" s="7"/>
      <c r="I231" s="7"/>
      <c r="J231" s="7"/>
    </row>
    <row r="232" spans="1:10" s="70" customFormat="1">
      <c r="A232" s="112"/>
      <c r="B232" s="3"/>
      <c r="C232" s="3"/>
      <c r="D232" s="3"/>
      <c r="F232" s="3"/>
      <c r="G232" s="113"/>
      <c r="H232" s="7"/>
      <c r="I232" s="7"/>
      <c r="J232" s="7"/>
    </row>
    <row r="233" spans="1:10" s="70" customFormat="1">
      <c r="A233" s="112"/>
      <c r="B233" s="3"/>
      <c r="C233" s="3"/>
      <c r="D233" s="3"/>
      <c r="F233" s="3"/>
      <c r="G233" s="113"/>
      <c r="H233" s="7"/>
      <c r="I233" s="7"/>
      <c r="J233" s="7"/>
    </row>
    <row r="234" spans="1:10" s="70" customFormat="1">
      <c r="A234" s="112"/>
      <c r="B234" s="3"/>
      <c r="C234" s="3"/>
      <c r="D234" s="3"/>
      <c r="F234" s="3"/>
      <c r="G234" s="113"/>
      <c r="H234" s="7"/>
      <c r="I234" s="7"/>
      <c r="J234" s="7"/>
    </row>
    <row r="235" spans="1:10" s="70" customFormat="1">
      <c r="A235" s="112"/>
      <c r="B235" s="3"/>
      <c r="C235" s="3"/>
      <c r="D235" s="3"/>
      <c r="F235" s="3"/>
      <c r="G235" s="113"/>
      <c r="H235" s="7"/>
      <c r="I235" s="7"/>
      <c r="J235" s="7"/>
    </row>
    <row r="236" spans="1:10" s="70" customFormat="1">
      <c r="A236" s="112"/>
      <c r="B236" s="3"/>
      <c r="C236" s="3"/>
      <c r="D236" s="3"/>
      <c r="F236" s="3"/>
      <c r="G236" s="113"/>
      <c r="H236" s="7"/>
      <c r="I236" s="7"/>
      <c r="J236" s="7"/>
    </row>
    <row r="237" spans="1:10" s="70" customFormat="1">
      <c r="A237" s="112"/>
      <c r="B237" s="3"/>
      <c r="C237" s="3"/>
      <c r="D237" s="3"/>
      <c r="F237" s="3"/>
      <c r="G237" s="113"/>
      <c r="H237" s="7"/>
      <c r="I237" s="7"/>
      <c r="J237" s="7"/>
    </row>
    <row r="238" spans="1:10" s="70" customFormat="1">
      <c r="A238" s="112"/>
      <c r="B238" s="3"/>
      <c r="C238" s="3"/>
      <c r="D238" s="3"/>
      <c r="F238" s="3"/>
      <c r="G238" s="113"/>
      <c r="H238" s="7"/>
      <c r="I238" s="7"/>
      <c r="J238" s="7"/>
    </row>
  </sheetData>
  <mergeCells count="19">
    <mergeCell ref="C17:F17"/>
    <mergeCell ref="C19:F19"/>
    <mergeCell ref="C21:F21"/>
    <mergeCell ref="C16:F16"/>
    <mergeCell ref="C30:F30"/>
    <mergeCell ref="C36:F36"/>
    <mergeCell ref="C29:F29"/>
    <mergeCell ref="C35:F35"/>
    <mergeCell ref="C23:F23"/>
    <mergeCell ref="C24:F24"/>
    <mergeCell ref="C11:F11"/>
    <mergeCell ref="C13:F13"/>
    <mergeCell ref="C14:F14"/>
    <mergeCell ref="C15:F15"/>
    <mergeCell ref="C3:F3"/>
    <mergeCell ref="C4:F4"/>
    <mergeCell ref="C5:F5"/>
    <mergeCell ref="C7:F7"/>
    <mergeCell ref="C8:F8"/>
  </mergeCells>
  <pageMargins left="0.19685039370078741" right="0.19685039370078741" top="0.39370078740157483" bottom="0.39370078740157483" header="0.31496062992125984" footer="0.31496062992125984"/>
  <pageSetup paperSize="9" scale="80"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I241"/>
  <sheetViews>
    <sheetView showGridLines="0" topLeftCell="A37" zoomScaleNormal="100" workbookViewId="0">
      <selection activeCell="C65" sqref="C65"/>
    </sheetView>
  </sheetViews>
  <sheetFormatPr baseColWidth="10" defaultColWidth="9.140625" defaultRowHeight="12"/>
  <cols>
    <col min="1" max="1" width="8.42578125" style="112" bestFit="1" customWidth="1"/>
    <col min="2" max="2" width="1.85546875" style="2" customWidth="1"/>
    <col min="3" max="3" width="71.85546875" style="7" customWidth="1"/>
    <col min="4" max="4" width="2.140625" style="7" customWidth="1"/>
    <col min="5" max="5" width="14" style="70" customWidth="1"/>
    <col min="6" max="6" width="14" style="3" customWidth="1"/>
    <col min="7" max="7" width="1.42578125" style="3" customWidth="1"/>
    <col min="8" max="8" width="7.28515625" style="113" bestFit="1" customWidth="1"/>
    <col min="9" max="9" width="7.28515625" style="325" customWidth="1"/>
    <col min="10" max="16384" width="9.140625" style="7"/>
  </cols>
  <sheetData>
    <row r="1" spans="1:9">
      <c r="A1" s="1"/>
      <c r="B1" s="1"/>
      <c r="C1" s="118"/>
      <c r="D1" s="118"/>
      <c r="E1" s="119"/>
      <c r="F1" s="120"/>
      <c r="G1" s="120"/>
      <c r="H1" s="6"/>
    </row>
    <row r="2" spans="1:9">
      <c r="A2" s="1"/>
      <c r="B2" s="1"/>
      <c r="C2" s="118"/>
      <c r="D2" s="118"/>
      <c r="E2" s="119"/>
      <c r="F2" s="120"/>
      <c r="G2" s="120"/>
      <c r="H2" s="6"/>
    </row>
    <row r="3" spans="1:9" ht="36">
      <c r="A3" s="200" t="s">
        <v>114</v>
      </c>
      <c r="C3" s="252" t="s">
        <v>128</v>
      </c>
      <c r="D3" s="82"/>
      <c r="E3" s="122"/>
      <c r="F3" s="71" t="s">
        <v>5</v>
      </c>
      <c r="G3" s="35"/>
      <c r="H3" s="200" t="s">
        <v>127</v>
      </c>
      <c r="I3" s="326"/>
    </row>
    <row r="4" spans="1:9" s="70" customFormat="1" ht="42" customHeight="1">
      <c r="A4" s="204" t="s">
        <v>5</v>
      </c>
      <c r="B4" s="126"/>
      <c r="C4" s="232" t="s">
        <v>146</v>
      </c>
      <c r="D4" s="33"/>
      <c r="F4" s="20"/>
      <c r="G4" s="20"/>
      <c r="H4" s="207" t="s">
        <v>5</v>
      </c>
      <c r="I4" s="326"/>
    </row>
    <row r="5" spans="1:9" s="3" customFormat="1">
      <c r="A5" s="1"/>
      <c r="B5" s="2"/>
      <c r="C5" s="20" t="s">
        <v>147</v>
      </c>
      <c r="D5" s="20"/>
      <c r="E5" s="70"/>
      <c r="F5" s="20"/>
      <c r="G5" s="20"/>
      <c r="H5" s="6"/>
      <c r="I5" s="325"/>
    </row>
    <row r="6" spans="1:9" ht="17.100000000000001" customHeight="1">
      <c r="A6" s="1"/>
      <c r="C6" s="3"/>
      <c r="D6" s="4"/>
      <c r="E6" s="316">
        <f>Parametereingabe!C10</f>
        <v>41639</v>
      </c>
      <c r="F6" s="269">
        <f>Parametereingabe!C13</f>
        <v>41274</v>
      </c>
      <c r="G6" s="5"/>
      <c r="H6" s="6"/>
    </row>
    <row r="7" spans="1:9" ht="25.5" customHeight="1">
      <c r="A7" s="1" t="s">
        <v>49</v>
      </c>
      <c r="C7" s="249" t="s">
        <v>129</v>
      </c>
      <c r="D7" s="4"/>
      <c r="E7" s="317"/>
      <c r="F7" s="270"/>
      <c r="G7" s="4"/>
      <c r="H7" s="6" t="s">
        <v>5</v>
      </c>
    </row>
    <row r="8" spans="1:9" ht="15.75" customHeight="1">
      <c r="A8" s="1"/>
      <c r="C8" s="8" t="s">
        <v>5</v>
      </c>
      <c r="D8" s="8"/>
      <c r="E8" s="318"/>
      <c r="F8" s="10"/>
      <c r="G8" s="10"/>
      <c r="H8" s="6"/>
    </row>
    <row r="9" spans="1:9" ht="27.75" customHeight="1">
      <c r="A9" s="11" t="s">
        <v>50</v>
      </c>
      <c r="B9" s="12"/>
      <c r="C9" s="248" t="s">
        <v>130</v>
      </c>
      <c r="D9" s="8"/>
      <c r="E9" s="318"/>
      <c r="F9" s="10"/>
      <c r="G9" s="10"/>
      <c r="H9" s="6" t="s">
        <v>36</v>
      </c>
    </row>
    <row r="10" spans="1:9" ht="15" customHeight="1">
      <c r="A10" s="1" t="s">
        <v>6</v>
      </c>
      <c r="C10" s="435" t="s">
        <v>131</v>
      </c>
      <c r="D10" s="96"/>
      <c r="E10" s="257">
        <f>140499-15000-25000-20000+50000+3</f>
        <v>130502</v>
      </c>
      <c r="F10" s="432">
        <f>89000-20000+45</f>
        <v>69045</v>
      </c>
      <c r="G10" s="81"/>
      <c r="H10" s="6" t="s">
        <v>37</v>
      </c>
    </row>
    <row r="11" spans="1:9" ht="15" customHeight="1">
      <c r="A11" s="11" t="s">
        <v>6</v>
      </c>
      <c r="B11" s="12"/>
      <c r="C11" s="436" t="s">
        <v>132</v>
      </c>
      <c r="D11" s="73"/>
      <c r="E11" s="433">
        <f>15000+25000+20000</f>
        <v>60000</v>
      </c>
      <c r="F11" s="434">
        <f>10000+20000</f>
        <v>30000</v>
      </c>
      <c r="G11" s="81"/>
      <c r="H11" s="6" t="s">
        <v>91</v>
      </c>
    </row>
    <row r="12" spans="1:9" ht="15" customHeight="1">
      <c r="A12" s="1" t="s">
        <v>7</v>
      </c>
      <c r="C12" s="437" t="s">
        <v>133</v>
      </c>
      <c r="D12" s="76"/>
      <c r="E12" s="234">
        <v>900500</v>
      </c>
      <c r="F12" s="111">
        <v>1000001</v>
      </c>
      <c r="G12" s="81"/>
      <c r="H12" s="6" t="s">
        <v>38</v>
      </c>
    </row>
    <row r="13" spans="1:9" ht="15" customHeight="1">
      <c r="A13" s="1" t="s">
        <v>8</v>
      </c>
      <c r="C13" s="437" t="s">
        <v>134</v>
      </c>
      <c r="D13" s="76"/>
      <c r="E13" s="235">
        <v>92000</v>
      </c>
      <c r="F13" s="78">
        <v>70000</v>
      </c>
      <c r="G13" s="81"/>
      <c r="H13" s="6" t="s">
        <v>38</v>
      </c>
    </row>
    <row r="14" spans="1:9" ht="15" customHeight="1">
      <c r="A14" s="1" t="s">
        <v>9</v>
      </c>
      <c r="C14" s="437" t="s">
        <v>135</v>
      </c>
      <c r="D14" s="76"/>
      <c r="E14" s="235">
        <v>1200000</v>
      </c>
      <c r="F14" s="78">
        <v>950000</v>
      </c>
      <c r="G14" s="81"/>
      <c r="H14" s="13" t="s">
        <v>5</v>
      </c>
      <c r="I14" s="327"/>
    </row>
    <row r="15" spans="1:9" ht="15" customHeight="1">
      <c r="A15" s="1" t="s">
        <v>10</v>
      </c>
      <c r="C15" s="438" t="s">
        <v>136</v>
      </c>
      <c r="D15" s="127"/>
      <c r="E15" s="236">
        <v>19000</v>
      </c>
      <c r="F15" s="128">
        <v>24000</v>
      </c>
      <c r="G15" s="81"/>
      <c r="H15" s="6"/>
    </row>
    <row r="16" spans="1:9" ht="15" customHeight="1" thickBot="1">
      <c r="A16" s="1"/>
      <c r="C16" s="439" t="s">
        <v>137</v>
      </c>
      <c r="D16" s="129"/>
      <c r="E16" s="237">
        <f>SUM(E10:E15)</f>
        <v>2402002</v>
      </c>
      <c r="F16" s="63">
        <f>SUM(F10:F15)</f>
        <v>2143046</v>
      </c>
      <c r="G16" s="130"/>
      <c r="H16" s="6"/>
    </row>
    <row r="17" spans="1:9" ht="15" customHeight="1">
      <c r="A17" s="1"/>
      <c r="C17" s="440" t="s">
        <v>138</v>
      </c>
      <c r="D17" s="393"/>
      <c r="E17" s="394">
        <f>E16/E28</f>
        <v>0.65682271981256779</v>
      </c>
      <c r="F17" s="395">
        <f>F16/F28</f>
        <v>0.63515613005868921</v>
      </c>
      <c r="G17" s="130"/>
      <c r="H17" s="6"/>
    </row>
    <row r="18" spans="1:9" ht="30" customHeight="1">
      <c r="A18" s="1"/>
      <c r="C18" s="8" t="s">
        <v>5</v>
      </c>
      <c r="D18" s="8"/>
      <c r="E18" s="238"/>
      <c r="F18" s="10"/>
      <c r="G18" s="10"/>
      <c r="H18" s="6"/>
    </row>
    <row r="19" spans="1:9" ht="13.5">
      <c r="A19" s="11" t="s">
        <v>51</v>
      </c>
      <c r="B19" s="12"/>
      <c r="C19" s="441" t="s">
        <v>139</v>
      </c>
      <c r="D19" s="8"/>
      <c r="E19" s="238"/>
      <c r="F19" s="10"/>
      <c r="G19" s="10"/>
      <c r="H19" s="6" t="s">
        <v>36</v>
      </c>
    </row>
    <row r="20" spans="1:9" ht="15" customHeight="1">
      <c r="A20" s="1" t="s">
        <v>6</v>
      </c>
      <c r="C20" s="436" t="s">
        <v>140</v>
      </c>
      <c r="D20" s="131"/>
      <c r="E20" s="239">
        <v>105000</v>
      </c>
      <c r="F20" s="46">
        <v>101000</v>
      </c>
      <c r="G20" s="81"/>
      <c r="H20" s="6" t="s">
        <v>100</v>
      </c>
    </row>
    <row r="21" spans="1:9" s="15" customFormat="1" ht="15" customHeight="1">
      <c r="A21" s="1" t="s">
        <v>7</v>
      </c>
      <c r="B21" s="2"/>
      <c r="C21" s="436" t="s">
        <v>141</v>
      </c>
      <c r="D21" s="76"/>
      <c r="E21" s="235">
        <v>120000</v>
      </c>
      <c r="F21" s="78">
        <v>120000</v>
      </c>
      <c r="G21" s="81"/>
      <c r="H21" s="6"/>
      <c r="I21" s="325"/>
    </row>
    <row r="22" spans="1:9" s="15" customFormat="1" ht="15" customHeight="1">
      <c r="A22" s="1" t="s">
        <v>8</v>
      </c>
      <c r="B22" s="2"/>
      <c r="C22" s="436" t="s">
        <v>142</v>
      </c>
      <c r="D22" s="76"/>
      <c r="E22" s="235">
        <v>880000</v>
      </c>
      <c r="F22" s="78">
        <v>850000</v>
      </c>
      <c r="G22" s="81"/>
      <c r="H22" s="6"/>
      <c r="I22" s="325"/>
    </row>
    <row r="23" spans="1:9" s="15" customFormat="1" ht="15" customHeight="1">
      <c r="A23" s="1" t="s">
        <v>9</v>
      </c>
      <c r="B23" s="2"/>
      <c r="C23" s="436" t="s">
        <v>143</v>
      </c>
      <c r="D23" s="76"/>
      <c r="E23" s="235">
        <v>150000</v>
      </c>
      <c r="F23" s="78">
        <v>160000</v>
      </c>
      <c r="G23" s="81"/>
      <c r="H23" s="6"/>
      <c r="I23" s="325"/>
    </row>
    <row r="24" spans="1:9" ht="15" customHeight="1">
      <c r="A24" s="1" t="s">
        <v>10</v>
      </c>
      <c r="C24" s="438" t="s">
        <v>144</v>
      </c>
      <c r="D24" s="47"/>
      <c r="E24" s="240">
        <v>0</v>
      </c>
      <c r="F24" s="132">
        <v>0</v>
      </c>
      <c r="G24" s="81"/>
      <c r="H24" s="6" t="s">
        <v>92</v>
      </c>
    </row>
    <row r="25" spans="1:9" ht="15" customHeight="1" thickBot="1">
      <c r="A25" s="1" t="s">
        <v>5</v>
      </c>
      <c r="C25" s="439" t="s">
        <v>145</v>
      </c>
      <c r="D25" s="129"/>
      <c r="E25" s="237">
        <f>SUM(E20:E24)</f>
        <v>1255000</v>
      </c>
      <c r="F25" s="63">
        <f>SUM(F20:F24)</f>
        <v>1231000</v>
      </c>
      <c r="G25" s="130"/>
      <c r="H25" s="6"/>
    </row>
    <row r="26" spans="1:9" ht="15" customHeight="1">
      <c r="A26" s="1"/>
      <c r="C26" s="440" t="s">
        <v>138</v>
      </c>
      <c r="D26" s="392"/>
      <c r="E26" s="396">
        <f>E25/E28</f>
        <v>0.34317728018743221</v>
      </c>
      <c r="F26" s="397">
        <f>F25/F28</f>
        <v>0.36484386994131079</v>
      </c>
      <c r="G26" s="130"/>
      <c r="H26" s="6"/>
    </row>
    <row r="27" spans="1:9" ht="15" customHeight="1">
      <c r="A27" s="1"/>
      <c r="C27" s="124"/>
      <c r="D27" s="20"/>
      <c r="E27" s="245"/>
      <c r="F27" s="130"/>
      <c r="G27" s="130"/>
      <c r="H27" s="6"/>
    </row>
    <row r="28" spans="1:9" ht="18.75" customHeight="1" thickBot="1">
      <c r="A28" s="1"/>
      <c r="C28" s="251" t="s">
        <v>44</v>
      </c>
      <c r="D28" s="90"/>
      <c r="E28" s="237">
        <f>E25+E16</f>
        <v>3657002</v>
      </c>
      <c r="F28" s="63">
        <f>F25+F16</f>
        <v>3374046</v>
      </c>
      <c r="G28" s="130"/>
      <c r="H28" s="6"/>
    </row>
    <row r="29" spans="1:9" ht="10.5" customHeight="1">
      <c r="A29" s="1"/>
      <c r="C29" s="16"/>
      <c r="D29" s="3"/>
      <c r="E29" s="17"/>
      <c r="F29" s="18"/>
      <c r="G29" s="18"/>
      <c r="H29" s="6"/>
    </row>
    <row r="30" spans="1:9" ht="20.25" customHeight="1">
      <c r="A30" s="1"/>
      <c r="C30" s="16"/>
      <c r="D30" s="3"/>
      <c r="E30" s="17"/>
      <c r="F30" s="18"/>
      <c r="G30" s="18"/>
      <c r="H30" s="6"/>
    </row>
    <row r="31" spans="1:9">
      <c r="A31" s="1"/>
      <c r="C31" s="3"/>
      <c r="D31" s="3"/>
      <c r="H31" s="6"/>
    </row>
    <row r="32" spans="1:9">
      <c r="A32" s="1"/>
      <c r="C32" s="3"/>
      <c r="D32" s="3"/>
      <c r="H32" s="6"/>
    </row>
    <row r="33" spans="1:8">
      <c r="A33" s="1"/>
      <c r="C33" s="3"/>
      <c r="D33" s="3"/>
      <c r="H33" s="6"/>
    </row>
    <row r="34" spans="1:8">
      <c r="A34" s="1"/>
      <c r="C34" s="3"/>
      <c r="D34" s="3"/>
      <c r="H34" s="6"/>
    </row>
    <row r="35" spans="1:8">
      <c r="A35" s="1"/>
      <c r="C35" s="3"/>
      <c r="D35" s="3"/>
      <c r="H35" s="6"/>
    </row>
    <row r="36" spans="1:8">
      <c r="A36" s="1"/>
      <c r="C36" s="3"/>
      <c r="D36" s="3"/>
      <c r="H36" s="6"/>
    </row>
    <row r="37" spans="1:8">
      <c r="A37" s="1"/>
      <c r="C37" s="3"/>
      <c r="D37" s="3"/>
      <c r="H37" s="6"/>
    </row>
    <row r="38" spans="1:8">
      <c r="A38" s="1"/>
      <c r="C38" s="3"/>
      <c r="D38" s="3"/>
      <c r="H38" s="6"/>
    </row>
    <row r="39" spans="1:8">
      <c r="A39" s="1"/>
      <c r="C39" s="3"/>
      <c r="D39" s="3"/>
      <c r="H39" s="6"/>
    </row>
    <row r="40" spans="1:8">
      <c r="A40" s="1"/>
      <c r="C40" s="3"/>
      <c r="D40" s="3"/>
      <c r="H40" s="6"/>
    </row>
    <row r="41" spans="1:8">
      <c r="A41" s="1"/>
      <c r="C41" s="3"/>
      <c r="D41" s="3"/>
      <c r="H41" s="6"/>
    </row>
    <row r="42" spans="1:8">
      <c r="A42" s="1"/>
      <c r="C42" s="3"/>
      <c r="D42" s="3"/>
      <c r="H42" s="6"/>
    </row>
    <row r="43" spans="1:8">
      <c r="A43" s="1"/>
      <c r="C43" s="3"/>
      <c r="D43" s="3"/>
      <c r="H43" s="6"/>
    </row>
    <row r="44" spans="1:8">
      <c r="A44" s="1"/>
      <c r="C44" s="3"/>
      <c r="D44" s="3"/>
      <c r="H44" s="6"/>
    </row>
    <row r="45" spans="1:8">
      <c r="A45" s="1"/>
      <c r="C45" s="3"/>
      <c r="D45" s="3"/>
      <c r="H45" s="6"/>
    </row>
    <row r="46" spans="1:8">
      <c r="A46" s="1"/>
      <c r="C46" s="3"/>
      <c r="D46" s="3"/>
      <c r="H46" s="6"/>
    </row>
    <row r="47" spans="1:8">
      <c r="A47" s="1"/>
      <c r="C47" s="3"/>
      <c r="D47" s="3"/>
      <c r="H47" s="6"/>
    </row>
    <row r="48" spans="1:8">
      <c r="A48" s="1"/>
      <c r="C48" s="3"/>
      <c r="D48" s="3"/>
      <c r="H48" s="6"/>
    </row>
    <row r="49" spans="1:8">
      <c r="A49" s="1"/>
      <c r="C49" s="3"/>
      <c r="D49" s="3"/>
      <c r="H49" s="6"/>
    </row>
    <row r="50" spans="1:8">
      <c r="A50" s="6"/>
      <c r="C50" s="3"/>
      <c r="D50" s="3"/>
      <c r="H50" s="6"/>
    </row>
    <row r="51" spans="1:8">
      <c r="A51" s="6"/>
      <c r="C51" s="3"/>
      <c r="D51" s="3"/>
      <c r="H51" s="6"/>
    </row>
    <row r="52" spans="1:8">
      <c r="A52" s="6"/>
      <c r="C52" s="3"/>
      <c r="D52" s="3"/>
      <c r="H52" s="6"/>
    </row>
    <row r="53" spans="1:8">
      <c r="A53" s="6"/>
      <c r="C53" s="3"/>
      <c r="D53" s="3"/>
      <c r="H53" s="6"/>
    </row>
    <row r="54" spans="1:8">
      <c r="A54" s="6"/>
      <c r="C54" s="3"/>
      <c r="D54" s="3"/>
      <c r="H54" s="6"/>
    </row>
    <row r="55" spans="1:8">
      <c r="A55" s="6"/>
      <c r="C55" s="3"/>
      <c r="D55" s="3"/>
      <c r="H55" s="6"/>
    </row>
    <row r="56" spans="1:8">
      <c r="A56" s="6"/>
      <c r="C56" s="3"/>
      <c r="D56" s="3"/>
      <c r="H56" s="6"/>
    </row>
    <row r="57" spans="1:8">
      <c r="A57" s="6"/>
      <c r="C57" s="3"/>
      <c r="D57" s="3"/>
      <c r="H57" s="6"/>
    </row>
    <row r="58" spans="1:8">
      <c r="A58" s="6"/>
      <c r="C58" s="3"/>
      <c r="D58" s="3"/>
      <c r="H58" s="6"/>
    </row>
    <row r="59" spans="1:8">
      <c r="A59" s="6"/>
      <c r="C59" s="3"/>
      <c r="D59" s="3"/>
      <c r="H59" s="6"/>
    </row>
    <row r="60" spans="1:8">
      <c r="A60" s="6"/>
      <c r="C60" s="3"/>
      <c r="D60" s="3"/>
      <c r="H60" s="6"/>
    </row>
    <row r="61" spans="1:8">
      <c r="A61" s="6"/>
      <c r="C61" s="3"/>
      <c r="D61" s="3"/>
      <c r="H61" s="6"/>
    </row>
    <row r="62" spans="1:8">
      <c r="C62" s="3"/>
      <c r="D62" s="3"/>
    </row>
    <row r="63" spans="1:8">
      <c r="C63" s="3"/>
      <c r="D63" s="3"/>
    </row>
    <row r="64" spans="1:8">
      <c r="C64" s="3"/>
      <c r="D64" s="3"/>
    </row>
    <row r="65" spans="3:4">
      <c r="C65" s="3"/>
      <c r="D65" s="3"/>
    </row>
    <row r="66" spans="3:4">
      <c r="C66" s="3"/>
      <c r="D66" s="3"/>
    </row>
    <row r="67" spans="3:4">
      <c r="C67" s="3"/>
      <c r="D67" s="3"/>
    </row>
    <row r="68" spans="3:4">
      <c r="C68" s="3"/>
      <c r="D68" s="3"/>
    </row>
    <row r="69" spans="3:4">
      <c r="C69" s="3"/>
      <c r="D69" s="3"/>
    </row>
    <row r="70" spans="3:4">
      <c r="C70" s="3"/>
      <c r="D70" s="3"/>
    </row>
    <row r="71" spans="3:4">
      <c r="C71" s="3"/>
      <c r="D71" s="3"/>
    </row>
    <row r="72" spans="3:4">
      <c r="C72" s="3"/>
      <c r="D72" s="3"/>
    </row>
    <row r="73" spans="3:4">
      <c r="C73" s="3"/>
      <c r="D73" s="3"/>
    </row>
    <row r="74" spans="3:4">
      <c r="C74" s="3"/>
      <c r="D74" s="3"/>
    </row>
    <row r="75" spans="3:4">
      <c r="C75" s="3"/>
      <c r="D75" s="3"/>
    </row>
    <row r="76" spans="3:4">
      <c r="C76" s="3"/>
      <c r="D76" s="3"/>
    </row>
    <row r="77" spans="3:4">
      <c r="C77" s="3"/>
      <c r="D77" s="3"/>
    </row>
    <row r="78" spans="3:4">
      <c r="C78" s="3"/>
      <c r="D78" s="3"/>
    </row>
    <row r="79" spans="3:4">
      <c r="C79" s="3"/>
      <c r="D79" s="3"/>
    </row>
    <row r="80" spans="3:4">
      <c r="C80" s="3"/>
      <c r="D80" s="3"/>
    </row>
    <row r="81" spans="3:4">
      <c r="C81" s="3"/>
      <c r="D81" s="3"/>
    </row>
    <row r="82" spans="3:4">
      <c r="C82" s="3"/>
      <c r="D82" s="3"/>
    </row>
    <row r="83" spans="3:4">
      <c r="C83" s="3"/>
      <c r="D83" s="3"/>
    </row>
    <row r="84" spans="3:4">
      <c r="C84" s="3"/>
      <c r="D84" s="3"/>
    </row>
    <row r="85" spans="3:4">
      <c r="C85" s="3"/>
      <c r="D85" s="3"/>
    </row>
    <row r="86" spans="3:4">
      <c r="C86" s="3"/>
      <c r="D86" s="3"/>
    </row>
    <row r="87" spans="3:4">
      <c r="C87" s="3"/>
      <c r="D87" s="3"/>
    </row>
    <row r="88" spans="3:4">
      <c r="C88" s="3"/>
      <c r="D88" s="3"/>
    </row>
    <row r="89" spans="3:4">
      <c r="C89" s="3"/>
      <c r="D89" s="3"/>
    </row>
    <row r="90" spans="3:4">
      <c r="C90" s="3"/>
      <c r="D90" s="3"/>
    </row>
    <row r="91" spans="3:4">
      <c r="C91" s="3"/>
      <c r="D91" s="3"/>
    </row>
    <row r="92" spans="3:4">
      <c r="C92" s="3"/>
      <c r="D92" s="3"/>
    </row>
    <row r="93" spans="3:4">
      <c r="C93" s="3"/>
      <c r="D93" s="3"/>
    </row>
    <row r="94" spans="3:4">
      <c r="C94" s="3"/>
      <c r="D94" s="3"/>
    </row>
    <row r="95" spans="3:4">
      <c r="C95" s="3"/>
      <c r="D95" s="3"/>
    </row>
    <row r="96" spans="3:4">
      <c r="C96" s="3"/>
      <c r="D96" s="3"/>
    </row>
    <row r="97" spans="3:4">
      <c r="C97" s="3"/>
      <c r="D97" s="3"/>
    </row>
    <row r="98" spans="3:4">
      <c r="C98" s="3"/>
      <c r="D98" s="3"/>
    </row>
    <row r="99" spans="3:4">
      <c r="C99" s="3"/>
      <c r="D99" s="3"/>
    </row>
    <row r="100" spans="3:4">
      <c r="C100" s="3"/>
      <c r="D100" s="3"/>
    </row>
    <row r="101" spans="3:4">
      <c r="C101" s="3"/>
      <c r="D101" s="3"/>
    </row>
    <row r="102" spans="3:4">
      <c r="C102" s="3"/>
      <c r="D102" s="3"/>
    </row>
    <row r="103" spans="3:4">
      <c r="C103" s="3"/>
      <c r="D103" s="3"/>
    </row>
    <row r="104" spans="3:4">
      <c r="C104" s="3"/>
      <c r="D104" s="3"/>
    </row>
    <row r="105" spans="3:4">
      <c r="C105" s="3"/>
      <c r="D105" s="3"/>
    </row>
    <row r="106" spans="3:4">
      <c r="C106" s="3"/>
      <c r="D106" s="3"/>
    </row>
    <row r="107" spans="3:4">
      <c r="C107" s="3"/>
      <c r="D107" s="3"/>
    </row>
    <row r="108" spans="3:4">
      <c r="C108" s="3"/>
      <c r="D108" s="3"/>
    </row>
    <row r="109" spans="3:4">
      <c r="C109" s="3"/>
      <c r="D109" s="3"/>
    </row>
    <row r="110" spans="3:4">
      <c r="C110" s="3"/>
      <c r="D110" s="3"/>
    </row>
    <row r="111" spans="3:4">
      <c r="C111" s="3"/>
      <c r="D111" s="3"/>
    </row>
    <row r="112" spans="3:4">
      <c r="C112" s="3"/>
      <c r="D112" s="3"/>
    </row>
    <row r="113" spans="3:4">
      <c r="C113" s="3"/>
      <c r="D113" s="3"/>
    </row>
    <row r="114" spans="3:4">
      <c r="C114" s="3"/>
      <c r="D114" s="3"/>
    </row>
    <row r="115" spans="3:4">
      <c r="C115" s="3"/>
      <c r="D115" s="3"/>
    </row>
    <row r="116" spans="3:4">
      <c r="C116" s="3"/>
      <c r="D116" s="3"/>
    </row>
    <row r="117" spans="3:4">
      <c r="C117" s="3"/>
      <c r="D117" s="3"/>
    </row>
    <row r="118" spans="3:4">
      <c r="C118" s="3"/>
      <c r="D118" s="3"/>
    </row>
    <row r="119" spans="3:4">
      <c r="C119" s="3"/>
      <c r="D119" s="3"/>
    </row>
    <row r="120" spans="3:4">
      <c r="C120" s="3"/>
      <c r="D120" s="3"/>
    </row>
    <row r="121" spans="3:4">
      <c r="C121" s="3"/>
      <c r="D121" s="3"/>
    </row>
    <row r="122" spans="3:4">
      <c r="C122" s="3"/>
      <c r="D122" s="3"/>
    </row>
    <row r="123" spans="3:4">
      <c r="C123" s="3"/>
      <c r="D123" s="3"/>
    </row>
    <row r="124" spans="3:4">
      <c r="C124" s="3"/>
      <c r="D124" s="3"/>
    </row>
    <row r="125" spans="3:4">
      <c r="C125" s="3"/>
      <c r="D125" s="3"/>
    </row>
    <row r="126" spans="3:4">
      <c r="C126" s="3"/>
      <c r="D126" s="3"/>
    </row>
    <row r="127" spans="3:4">
      <c r="C127" s="3"/>
      <c r="D127" s="3"/>
    </row>
    <row r="128" spans="3:4">
      <c r="C128" s="3"/>
      <c r="D128" s="3"/>
    </row>
    <row r="129" spans="3:4">
      <c r="C129" s="3"/>
      <c r="D129" s="3"/>
    </row>
    <row r="130" spans="3:4">
      <c r="C130" s="3"/>
      <c r="D130" s="3"/>
    </row>
    <row r="131" spans="3:4">
      <c r="C131" s="3"/>
      <c r="D131" s="3"/>
    </row>
    <row r="132" spans="3:4">
      <c r="C132" s="3"/>
      <c r="D132" s="3"/>
    </row>
    <row r="133" spans="3:4">
      <c r="C133" s="3"/>
      <c r="D133" s="3"/>
    </row>
    <row r="134" spans="3:4">
      <c r="C134" s="3"/>
      <c r="D134" s="3"/>
    </row>
    <row r="135" spans="3:4">
      <c r="C135" s="3"/>
      <c r="D135" s="3"/>
    </row>
    <row r="136" spans="3:4">
      <c r="C136" s="3"/>
      <c r="D136" s="3"/>
    </row>
    <row r="137" spans="3:4">
      <c r="C137" s="3"/>
      <c r="D137" s="3"/>
    </row>
    <row r="138" spans="3:4">
      <c r="C138" s="3"/>
      <c r="D138" s="3"/>
    </row>
    <row r="139" spans="3:4">
      <c r="C139" s="3"/>
      <c r="D139" s="3"/>
    </row>
    <row r="140" spans="3:4">
      <c r="C140" s="3"/>
      <c r="D140" s="3"/>
    </row>
    <row r="141" spans="3:4">
      <c r="C141" s="3"/>
      <c r="D141" s="3"/>
    </row>
    <row r="142" spans="3:4">
      <c r="C142" s="3"/>
      <c r="D142" s="3"/>
    </row>
    <row r="143" spans="3:4">
      <c r="C143" s="3"/>
      <c r="D143" s="3"/>
    </row>
    <row r="144" spans="3:4">
      <c r="C144" s="3"/>
      <c r="D144" s="3"/>
    </row>
    <row r="145" spans="3:4">
      <c r="C145" s="3"/>
      <c r="D145" s="3"/>
    </row>
    <row r="146" spans="3:4">
      <c r="C146" s="3"/>
      <c r="D146" s="3"/>
    </row>
    <row r="147" spans="3:4">
      <c r="C147" s="3"/>
      <c r="D147" s="3"/>
    </row>
    <row r="148" spans="3:4">
      <c r="C148" s="3"/>
      <c r="D148" s="3"/>
    </row>
    <row r="149" spans="3:4">
      <c r="C149" s="3"/>
      <c r="D149" s="3"/>
    </row>
    <row r="150" spans="3:4">
      <c r="C150" s="3"/>
      <c r="D150" s="3"/>
    </row>
    <row r="151" spans="3:4">
      <c r="C151" s="3"/>
      <c r="D151" s="3"/>
    </row>
    <row r="152" spans="3:4">
      <c r="C152" s="3"/>
      <c r="D152" s="3"/>
    </row>
    <row r="153" spans="3:4">
      <c r="C153" s="3"/>
      <c r="D153" s="3"/>
    </row>
    <row r="154" spans="3:4">
      <c r="C154" s="3"/>
      <c r="D154" s="3"/>
    </row>
    <row r="155" spans="3:4">
      <c r="C155" s="3"/>
      <c r="D155" s="3"/>
    </row>
    <row r="156" spans="3:4">
      <c r="C156" s="3"/>
      <c r="D156" s="3"/>
    </row>
    <row r="157" spans="3:4">
      <c r="C157" s="3"/>
      <c r="D157" s="3"/>
    </row>
    <row r="158" spans="3:4">
      <c r="C158" s="3"/>
      <c r="D158" s="3"/>
    </row>
    <row r="159" spans="3:4">
      <c r="C159" s="3"/>
      <c r="D159" s="3"/>
    </row>
    <row r="160" spans="3:4">
      <c r="C160" s="3"/>
      <c r="D160" s="3"/>
    </row>
    <row r="161" spans="3:4">
      <c r="C161" s="3"/>
      <c r="D161" s="3"/>
    </row>
    <row r="162" spans="3:4">
      <c r="C162" s="3"/>
      <c r="D162" s="3"/>
    </row>
    <row r="163" spans="3:4">
      <c r="C163" s="3"/>
      <c r="D163" s="3"/>
    </row>
    <row r="164" spans="3:4">
      <c r="C164" s="3"/>
      <c r="D164" s="3"/>
    </row>
    <row r="165" spans="3:4">
      <c r="C165" s="3"/>
      <c r="D165" s="3"/>
    </row>
    <row r="166" spans="3:4">
      <c r="C166" s="3"/>
      <c r="D166" s="3"/>
    </row>
    <row r="167" spans="3:4">
      <c r="C167" s="3"/>
      <c r="D167" s="3"/>
    </row>
    <row r="168" spans="3:4">
      <c r="C168" s="3"/>
      <c r="D168" s="3"/>
    </row>
    <row r="169" spans="3:4">
      <c r="C169" s="3"/>
      <c r="D169" s="3"/>
    </row>
    <row r="170" spans="3:4">
      <c r="C170" s="3"/>
      <c r="D170" s="3"/>
    </row>
    <row r="171" spans="3:4">
      <c r="C171" s="3"/>
      <c r="D171" s="3"/>
    </row>
    <row r="172" spans="3:4">
      <c r="C172" s="3"/>
      <c r="D172" s="3"/>
    </row>
    <row r="173" spans="3:4">
      <c r="C173" s="3"/>
      <c r="D173" s="3"/>
    </row>
    <row r="174" spans="3:4">
      <c r="C174" s="3"/>
      <c r="D174" s="3"/>
    </row>
    <row r="175" spans="3:4">
      <c r="C175" s="3"/>
      <c r="D175" s="3"/>
    </row>
    <row r="176" spans="3:4">
      <c r="C176" s="3"/>
      <c r="D176" s="3"/>
    </row>
    <row r="177" spans="3:4">
      <c r="C177" s="3"/>
      <c r="D177" s="3"/>
    </row>
    <row r="178" spans="3:4">
      <c r="C178" s="3"/>
      <c r="D178" s="3"/>
    </row>
    <row r="179" spans="3:4">
      <c r="C179" s="3"/>
      <c r="D179" s="3"/>
    </row>
    <row r="180" spans="3:4">
      <c r="C180" s="3"/>
      <c r="D180" s="3"/>
    </row>
    <row r="181" spans="3:4">
      <c r="C181" s="3"/>
      <c r="D181" s="3"/>
    </row>
    <row r="182" spans="3:4">
      <c r="C182" s="3"/>
      <c r="D182" s="3"/>
    </row>
    <row r="183" spans="3:4">
      <c r="C183" s="3"/>
      <c r="D183" s="3"/>
    </row>
    <row r="184" spans="3:4">
      <c r="C184" s="3"/>
      <c r="D184" s="3"/>
    </row>
    <row r="185" spans="3:4">
      <c r="C185" s="3"/>
      <c r="D185" s="3"/>
    </row>
    <row r="186" spans="3:4">
      <c r="C186" s="3"/>
      <c r="D186" s="3"/>
    </row>
    <row r="187" spans="3:4">
      <c r="C187" s="3"/>
      <c r="D187" s="3"/>
    </row>
    <row r="188" spans="3:4">
      <c r="C188" s="3"/>
      <c r="D188" s="3"/>
    </row>
    <row r="189" spans="3:4">
      <c r="C189" s="3"/>
      <c r="D189" s="3"/>
    </row>
    <row r="190" spans="3:4">
      <c r="C190" s="3"/>
      <c r="D190" s="3"/>
    </row>
    <row r="191" spans="3:4">
      <c r="C191" s="3"/>
      <c r="D191" s="3"/>
    </row>
    <row r="192" spans="3:4">
      <c r="C192" s="3"/>
      <c r="D192" s="3"/>
    </row>
    <row r="193" spans="3:4">
      <c r="C193" s="3"/>
      <c r="D193" s="3"/>
    </row>
    <row r="194" spans="3:4">
      <c r="C194" s="3"/>
      <c r="D194" s="3"/>
    </row>
    <row r="195" spans="3:4">
      <c r="C195" s="3"/>
      <c r="D195" s="3"/>
    </row>
    <row r="196" spans="3:4">
      <c r="C196" s="3"/>
      <c r="D196" s="3"/>
    </row>
    <row r="197" spans="3:4">
      <c r="C197" s="3"/>
      <c r="D197" s="3"/>
    </row>
    <row r="198" spans="3:4">
      <c r="C198" s="3"/>
      <c r="D198" s="3"/>
    </row>
    <row r="199" spans="3:4">
      <c r="C199" s="3"/>
      <c r="D199" s="3"/>
    </row>
    <row r="200" spans="3:4">
      <c r="C200" s="3"/>
      <c r="D200" s="3"/>
    </row>
    <row r="201" spans="3:4">
      <c r="C201" s="3"/>
      <c r="D201" s="3"/>
    </row>
    <row r="202" spans="3:4">
      <c r="C202" s="3"/>
      <c r="D202" s="3"/>
    </row>
    <row r="203" spans="3:4">
      <c r="C203" s="3"/>
      <c r="D203" s="3"/>
    </row>
    <row r="204" spans="3:4">
      <c r="C204" s="3"/>
      <c r="D204" s="3"/>
    </row>
    <row r="205" spans="3:4">
      <c r="C205" s="3"/>
      <c r="D205" s="3"/>
    </row>
    <row r="206" spans="3:4">
      <c r="C206" s="3"/>
      <c r="D206" s="3"/>
    </row>
    <row r="207" spans="3:4">
      <c r="C207" s="3"/>
      <c r="D207" s="3"/>
    </row>
    <row r="208" spans="3:4">
      <c r="C208" s="3"/>
      <c r="D208" s="3"/>
    </row>
    <row r="209" spans="3:4">
      <c r="C209" s="3"/>
      <c r="D209" s="3"/>
    </row>
    <row r="210" spans="3:4">
      <c r="C210" s="3"/>
      <c r="D210" s="3"/>
    </row>
    <row r="211" spans="3:4">
      <c r="C211" s="3"/>
      <c r="D211" s="3"/>
    </row>
    <row r="212" spans="3:4">
      <c r="C212" s="3"/>
      <c r="D212" s="3"/>
    </row>
    <row r="213" spans="3:4">
      <c r="C213" s="3"/>
      <c r="D213" s="3"/>
    </row>
    <row r="214" spans="3:4">
      <c r="C214" s="3"/>
      <c r="D214" s="3"/>
    </row>
    <row r="215" spans="3:4">
      <c r="C215" s="3"/>
      <c r="D215" s="3"/>
    </row>
    <row r="216" spans="3:4">
      <c r="C216" s="3"/>
      <c r="D216" s="3"/>
    </row>
    <row r="217" spans="3:4">
      <c r="C217" s="3"/>
      <c r="D217" s="3"/>
    </row>
    <row r="218" spans="3:4">
      <c r="C218" s="3"/>
      <c r="D218" s="3"/>
    </row>
    <row r="219" spans="3:4">
      <c r="C219" s="3"/>
      <c r="D219" s="3"/>
    </row>
    <row r="220" spans="3:4">
      <c r="C220" s="3"/>
      <c r="D220" s="3"/>
    </row>
    <row r="221" spans="3:4">
      <c r="C221" s="3"/>
      <c r="D221" s="3"/>
    </row>
    <row r="222" spans="3:4">
      <c r="C222" s="3"/>
      <c r="D222" s="3"/>
    </row>
    <row r="223" spans="3:4">
      <c r="C223" s="3"/>
      <c r="D223" s="3"/>
    </row>
    <row r="224" spans="3:4">
      <c r="C224" s="3"/>
      <c r="D224" s="3"/>
    </row>
    <row r="225" spans="3:4">
      <c r="C225" s="3"/>
      <c r="D225" s="3"/>
    </row>
    <row r="226" spans="3:4">
      <c r="C226" s="3"/>
      <c r="D226" s="3"/>
    </row>
    <row r="227" spans="3:4">
      <c r="C227" s="3"/>
      <c r="D227" s="3"/>
    </row>
    <row r="228" spans="3:4">
      <c r="C228" s="3"/>
      <c r="D228" s="3"/>
    </row>
    <row r="229" spans="3:4">
      <c r="C229" s="3"/>
      <c r="D229" s="3"/>
    </row>
    <row r="230" spans="3:4">
      <c r="C230" s="3"/>
      <c r="D230" s="3"/>
    </row>
    <row r="231" spans="3:4">
      <c r="C231" s="3"/>
      <c r="D231" s="3"/>
    </row>
    <row r="232" spans="3:4">
      <c r="C232" s="3"/>
      <c r="D232" s="3"/>
    </row>
    <row r="233" spans="3:4">
      <c r="C233" s="3"/>
      <c r="D233" s="3"/>
    </row>
    <row r="234" spans="3:4">
      <c r="C234" s="3"/>
      <c r="D234" s="3"/>
    </row>
    <row r="235" spans="3:4">
      <c r="C235" s="3"/>
      <c r="D235" s="3"/>
    </row>
    <row r="236" spans="3:4">
      <c r="C236" s="3"/>
      <c r="D236" s="3"/>
    </row>
    <row r="237" spans="3:4">
      <c r="C237" s="3"/>
      <c r="D237" s="3"/>
    </row>
    <row r="238" spans="3:4">
      <c r="C238" s="3"/>
      <c r="D238" s="3"/>
    </row>
    <row r="239" spans="3:4">
      <c r="C239" s="3"/>
      <c r="D239" s="3"/>
    </row>
    <row r="240" spans="3:4">
      <c r="C240" s="3"/>
      <c r="D240" s="3"/>
    </row>
    <row r="241" spans="3:4">
      <c r="C241" s="3"/>
      <c r="D241" s="3"/>
    </row>
  </sheetData>
  <pageMargins left="0.19685039370078741" right="0.19685039370078741" top="0.39370078740157483" bottom="0.39370078740157483" header="0.31496062992125984" footer="0.31496062992125984"/>
  <pageSetup paperSize="9" scale="80"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J252"/>
  <sheetViews>
    <sheetView showGridLines="0" topLeftCell="A46" zoomScaleNormal="100" workbookViewId="0">
      <selection activeCell="D77" sqref="D77"/>
    </sheetView>
  </sheetViews>
  <sheetFormatPr baseColWidth="10" defaultColWidth="9.140625" defaultRowHeight="12"/>
  <cols>
    <col min="1" max="1" width="8.42578125" style="112" bestFit="1" customWidth="1"/>
    <col min="2" max="2" width="1.85546875" style="2" customWidth="1"/>
    <col min="3" max="3" width="71.85546875" style="7" customWidth="1"/>
    <col min="4" max="4" width="2.140625" style="7" customWidth="1"/>
    <col min="5" max="5" width="14" style="70" customWidth="1"/>
    <col min="6" max="6" width="14" style="3" customWidth="1"/>
    <col min="7" max="7" width="1.42578125" style="3" customWidth="1"/>
    <col min="8" max="8" width="7.28515625" style="113" bestFit="1" customWidth="1"/>
    <col min="9" max="16384" width="9.140625" style="7"/>
  </cols>
  <sheetData>
    <row r="1" spans="1:8">
      <c r="A1" s="1"/>
      <c r="B1" s="1"/>
      <c r="C1" s="118"/>
      <c r="D1" s="118"/>
      <c r="E1" s="119"/>
      <c r="F1" s="120"/>
      <c r="G1" s="120"/>
      <c r="H1" s="6"/>
    </row>
    <row r="2" spans="1:8">
      <c r="A2" s="1"/>
      <c r="B2" s="1"/>
      <c r="C2" s="118"/>
      <c r="D2" s="118"/>
      <c r="E2" s="119"/>
      <c r="F2" s="120"/>
      <c r="G2" s="120"/>
      <c r="H2" s="6"/>
    </row>
    <row r="3" spans="1:8" ht="36">
      <c r="A3" s="200" t="s">
        <v>114</v>
      </c>
      <c r="C3" s="252" t="s">
        <v>128</v>
      </c>
      <c r="D3" s="82"/>
      <c r="E3" s="122"/>
      <c r="F3" s="71" t="s">
        <v>5</v>
      </c>
      <c r="G3" s="35"/>
      <c r="H3" s="200" t="s">
        <v>127</v>
      </c>
    </row>
    <row r="4" spans="1:8" s="70" customFormat="1" ht="33" customHeight="1">
      <c r="A4" s="123" t="s">
        <v>5</v>
      </c>
      <c r="B4" s="126"/>
      <c r="C4" s="232" t="s">
        <v>146</v>
      </c>
      <c r="D4" s="33"/>
      <c r="F4" s="20"/>
      <c r="G4" s="20"/>
      <c r="H4" s="196" t="s">
        <v>5</v>
      </c>
    </row>
    <row r="5" spans="1:8" s="3" customFormat="1">
      <c r="A5" s="1"/>
      <c r="B5" s="2"/>
      <c r="C5" s="20" t="s">
        <v>147</v>
      </c>
      <c r="D5" s="20"/>
      <c r="E5" s="70"/>
      <c r="F5" s="20"/>
      <c r="G5" s="20"/>
      <c r="H5" s="6"/>
    </row>
    <row r="6" spans="1:8" ht="17.100000000000001" customHeight="1">
      <c r="A6" s="1"/>
      <c r="C6" s="3"/>
      <c r="D6" s="4"/>
      <c r="E6" s="316">
        <f>Parametereingabe!C10</f>
        <v>41639</v>
      </c>
      <c r="F6" s="269">
        <f>Parametereingabe!C13</f>
        <v>41274</v>
      </c>
      <c r="G6" s="5"/>
      <c r="H6" s="6"/>
    </row>
    <row r="7" spans="1:8" ht="15.75">
      <c r="A7" s="1" t="s">
        <v>52</v>
      </c>
      <c r="C7" s="249" t="s">
        <v>148</v>
      </c>
      <c r="D7" s="4"/>
      <c r="E7" s="319" t="s">
        <v>5</v>
      </c>
      <c r="F7" s="19" t="s">
        <v>5</v>
      </c>
      <c r="G7" s="19"/>
      <c r="H7" s="6"/>
    </row>
    <row r="8" spans="1:8">
      <c r="A8" s="1"/>
      <c r="C8" s="20"/>
      <c r="D8" s="20"/>
      <c r="E8" s="319"/>
      <c r="F8" s="19"/>
      <c r="G8" s="19"/>
      <c r="H8" s="6"/>
    </row>
    <row r="9" spans="1:8" ht="11.25" customHeight="1">
      <c r="A9" s="1"/>
      <c r="C9" s="8" t="s">
        <v>5</v>
      </c>
      <c r="D9" s="21"/>
      <c r="E9" s="320"/>
      <c r="F9" s="22"/>
      <c r="G9" s="22"/>
      <c r="H9" s="6"/>
    </row>
    <row r="10" spans="1:8" ht="11.25" customHeight="1">
      <c r="A10" s="11" t="s">
        <v>53</v>
      </c>
      <c r="B10" s="12"/>
      <c r="C10" s="441" t="s">
        <v>149</v>
      </c>
      <c r="D10" s="21"/>
      <c r="E10" s="320"/>
      <c r="F10" s="22"/>
      <c r="G10" s="22"/>
      <c r="H10" s="6" t="s">
        <v>79</v>
      </c>
    </row>
    <row r="11" spans="1:8" ht="15" customHeight="1">
      <c r="A11" s="1" t="s">
        <v>6</v>
      </c>
      <c r="C11" s="442" t="s">
        <v>150</v>
      </c>
      <c r="D11" s="76"/>
      <c r="E11" s="235">
        <f>900003-100500</f>
        <v>799503</v>
      </c>
      <c r="F11" s="78">
        <v>750045</v>
      </c>
      <c r="G11" s="81"/>
      <c r="H11" s="6" t="s">
        <v>38</v>
      </c>
    </row>
    <row r="12" spans="1:8" ht="15" customHeight="1">
      <c r="A12" s="1" t="s">
        <v>7</v>
      </c>
      <c r="C12" s="436" t="s">
        <v>151</v>
      </c>
      <c r="D12" s="76"/>
      <c r="E12" s="235">
        <v>250000</v>
      </c>
      <c r="F12" s="78">
        <v>240100</v>
      </c>
      <c r="G12" s="81"/>
      <c r="H12" s="6" t="s">
        <v>38</v>
      </c>
    </row>
    <row r="13" spans="1:8" ht="15" customHeight="1">
      <c r="A13" s="1" t="s">
        <v>8</v>
      </c>
      <c r="C13" s="437" t="s">
        <v>152</v>
      </c>
      <c r="D13" s="76"/>
      <c r="E13" s="235">
        <v>25000</v>
      </c>
      <c r="F13" s="78">
        <v>21500</v>
      </c>
      <c r="G13" s="81"/>
      <c r="H13" s="6" t="s">
        <v>38</v>
      </c>
    </row>
    <row r="14" spans="1:8" ht="15" customHeight="1">
      <c r="A14" s="1" t="s">
        <v>9</v>
      </c>
      <c r="C14" s="437" t="s">
        <v>153</v>
      </c>
      <c r="D14" s="76"/>
      <c r="E14" s="235">
        <v>35000</v>
      </c>
      <c r="F14" s="78">
        <v>31000</v>
      </c>
      <c r="G14" s="81"/>
      <c r="H14" s="6"/>
    </row>
    <row r="15" spans="1:8" ht="15" customHeight="1">
      <c r="A15" s="1"/>
      <c r="C15" s="437" t="s">
        <v>154</v>
      </c>
      <c r="D15" s="127"/>
      <c r="E15" s="236">
        <v>45500</v>
      </c>
      <c r="F15" s="128">
        <v>40000</v>
      </c>
      <c r="G15" s="81"/>
      <c r="H15" s="6" t="s">
        <v>93</v>
      </c>
    </row>
    <row r="16" spans="1:8" ht="15" customHeight="1" thickBot="1">
      <c r="A16" s="1"/>
      <c r="C16" s="439" t="s">
        <v>155</v>
      </c>
      <c r="D16" s="49"/>
      <c r="E16" s="242">
        <f>SUM(E11:E15)</f>
        <v>1155003</v>
      </c>
      <c r="F16" s="134">
        <f>SUM(F11:F15)</f>
        <v>1082645</v>
      </c>
      <c r="G16" s="130"/>
      <c r="H16" s="6"/>
    </row>
    <row r="17" spans="1:9" ht="15" customHeight="1">
      <c r="A17" s="1"/>
      <c r="C17" s="440" t="s">
        <v>156</v>
      </c>
      <c r="D17" s="399"/>
      <c r="E17" s="394">
        <f>E16/$E$41</f>
        <v>0.31583329732934246</v>
      </c>
      <c r="F17" s="395">
        <f>F16/$F$41</f>
        <v>0.32087440420195812</v>
      </c>
      <c r="G17" s="130"/>
      <c r="H17" s="6"/>
    </row>
    <row r="18" spans="1:9" ht="24.75" customHeight="1">
      <c r="A18" s="1"/>
      <c r="C18" s="135" t="s">
        <v>5</v>
      </c>
      <c r="D18" s="135"/>
      <c r="E18" s="243"/>
      <c r="F18" s="81"/>
      <c r="G18" s="81"/>
      <c r="H18" s="6"/>
    </row>
    <row r="19" spans="1:9" ht="13.5">
      <c r="A19" s="11" t="s">
        <v>54</v>
      </c>
      <c r="B19" s="12"/>
      <c r="C19" s="441" t="s">
        <v>157</v>
      </c>
      <c r="D19" s="135"/>
      <c r="E19" s="243"/>
      <c r="F19" s="81"/>
      <c r="G19" s="81"/>
      <c r="H19" s="6" t="s">
        <v>79</v>
      </c>
    </row>
    <row r="20" spans="1:9" ht="15" customHeight="1">
      <c r="A20" s="1" t="s">
        <v>6</v>
      </c>
      <c r="C20" s="446" t="s">
        <v>172</v>
      </c>
      <c r="D20" s="80"/>
      <c r="E20" s="244">
        <v>950000</v>
      </c>
      <c r="F20" s="81">
        <v>850000</v>
      </c>
      <c r="G20" s="81"/>
      <c r="H20" s="6" t="s">
        <v>38</v>
      </c>
    </row>
    <row r="21" spans="1:9" ht="15" customHeight="1">
      <c r="A21" s="1"/>
      <c r="C21" s="446" t="s">
        <v>158</v>
      </c>
      <c r="D21" s="321"/>
      <c r="E21" s="322"/>
      <c r="F21" s="323"/>
      <c r="G21" s="81"/>
      <c r="H21" s="6" t="s">
        <v>82</v>
      </c>
    </row>
    <row r="22" spans="1:9" ht="15" customHeight="1">
      <c r="A22" s="1" t="s">
        <v>7</v>
      </c>
      <c r="C22" s="436" t="s">
        <v>159</v>
      </c>
      <c r="D22" s="80"/>
      <c r="E22" s="244">
        <v>150000</v>
      </c>
      <c r="F22" s="81">
        <v>130000</v>
      </c>
      <c r="G22" s="81"/>
      <c r="H22" s="6" t="s">
        <v>92</v>
      </c>
    </row>
    <row r="23" spans="1:9" ht="15" customHeight="1">
      <c r="A23" s="1" t="s">
        <v>8</v>
      </c>
      <c r="C23" s="436" t="s">
        <v>160</v>
      </c>
      <c r="D23" s="127"/>
      <c r="E23" s="236">
        <f>350000-45500+100500</f>
        <v>405000</v>
      </c>
      <c r="F23" s="128">
        <f>345000-F15</f>
        <v>305000</v>
      </c>
      <c r="G23" s="81"/>
      <c r="H23" s="324" t="s">
        <v>83</v>
      </c>
    </row>
    <row r="24" spans="1:9" ht="15" customHeight="1" thickBot="1">
      <c r="A24" s="1"/>
      <c r="C24" s="439" t="s">
        <v>161</v>
      </c>
      <c r="D24" s="49"/>
      <c r="E24" s="242">
        <f>SUM(E20:E23)</f>
        <v>1505000</v>
      </c>
      <c r="F24" s="134">
        <f>SUM(F20:F23)</f>
        <v>1285000</v>
      </c>
      <c r="G24" s="130"/>
      <c r="H24" s="6"/>
    </row>
    <row r="25" spans="1:9" ht="15" customHeight="1">
      <c r="A25" s="1"/>
      <c r="C25" s="440" t="s">
        <v>156</v>
      </c>
      <c r="D25" s="399"/>
      <c r="E25" s="394">
        <f>E24/$E$41</f>
        <v>0.41153928819289681</v>
      </c>
      <c r="F25" s="395">
        <f>F24/$F$41</f>
        <v>0.38084839388674607</v>
      </c>
      <c r="G25" s="130"/>
      <c r="H25" s="6"/>
    </row>
    <row r="26" spans="1:9" ht="8.25" customHeight="1">
      <c r="A26" s="1"/>
      <c r="C26" s="136"/>
      <c r="D26" s="35"/>
      <c r="E26" s="245"/>
      <c r="F26" s="130"/>
      <c r="G26" s="130"/>
      <c r="H26" s="6"/>
    </row>
    <row r="27" spans="1:9" s="26" customFormat="1" ht="27.75" customHeight="1" thickBot="1">
      <c r="A27" s="23" t="s">
        <v>81</v>
      </c>
      <c r="B27" s="24"/>
      <c r="C27" s="443" t="s">
        <v>162</v>
      </c>
      <c r="D27" s="137"/>
      <c r="E27" s="237">
        <f>E24+E16</f>
        <v>2660003</v>
      </c>
      <c r="F27" s="63">
        <f>F24+F16</f>
        <v>2367645</v>
      </c>
      <c r="G27" s="130"/>
      <c r="H27" s="25"/>
    </row>
    <row r="28" spans="1:9" ht="15" customHeight="1">
      <c r="A28" s="1"/>
      <c r="C28" s="440" t="s">
        <v>156</v>
      </c>
      <c r="D28" s="399"/>
      <c r="E28" s="394">
        <f>E27/$E$41</f>
        <v>0.72737258552223927</v>
      </c>
      <c r="F28" s="395">
        <f>F27/$F$41</f>
        <v>0.70172279808870419</v>
      </c>
      <c r="G28" s="130"/>
      <c r="H28" s="6"/>
    </row>
    <row r="29" spans="1:9" ht="15" customHeight="1">
      <c r="A29" s="1"/>
      <c r="C29" s="136"/>
      <c r="D29" s="35"/>
      <c r="E29" s="245"/>
      <c r="F29" s="130"/>
      <c r="G29" s="130"/>
      <c r="H29" s="6"/>
    </row>
    <row r="30" spans="1:9" ht="15" customHeight="1">
      <c r="A30" s="11" t="s">
        <v>55</v>
      </c>
      <c r="B30" s="12"/>
      <c r="C30" s="441" t="s">
        <v>163</v>
      </c>
      <c r="D30" s="8"/>
      <c r="E30" s="246"/>
      <c r="F30" s="81"/>
      <c r="G30" s="81"/>
      <c r="H30" s="6"/>
    </row>
    <row r="31" spans="1:9" ht="15" customHeight="1">
      <c r="A31" s="1" t="s">
        <v>6</v>
      </c>
      <c r="C31" s="444" t="s">
        <v>164</v>
      </c>
      <c r="D31" s="73"/>
      <c r="E31" s="234">
        <v>500000</v>
      </c>
      <c r="F31" s="111">
        <v>500000</v>
      </c>
      <c r="G31" s="81"/>
      <c r="H31" s="6"/>
      <c r="I31" s="7" t="s">
        <v>5</v>
      </c>
    </row>
    <row r="32" spans="1:9" ht="15" customHeight="1">
      <c r="A32" s="1" t="s">
        <v>7</v>
      </c>
      <c r="C32" s="444" t="s">
        <v>165</v>
      </c>
      <c r="D32" s="79"/>
      <c r="E32" s="235">
        <v>20000</v>
      </c>
      <c r="F32" s="78">
        <v>20000</v>
      </c>
      <c r="G32" s="81"/>
      <c r="H32" s="6"/>
    </row>
    <row r="33" spans="1:8" ht="15" customHeight="1">
      <c r="A33" s="1" t="s">
        <v>8</v>
      </c>
      <c r="C33" s="444" t="s">
        <v>166</v>
      </c>
      <c r="D33" s="138"/>
      <c r="E33" s="247">
        <f>90000+4068</f>
        <v>94068</v>
      </c>
      <c r="F33" s="139">
        <v>90000</v>
      </c>
      <c r="G33" s="81"/>
      <c r="H33" s="6"/>
    </row>
    <row r="34" spans="1:8" ht="15" customHeight="1">
      <c r="A34" s="335" t="s">
        <v>77</v>
      </c>
      <c r="C34" s="444" t="s">
        <v>167</v>
      </c>
      <c r="D34" s="138"/>
      <c r="E34" s="247">
        <f>10000</f>
        <v>10000</v>
      </c>
      <c r="F34" s="139">
        <v>0</v>
      </c>
      <c r="G34" s="81"/>
      <c r="H34" s="6" t="s">
        <v>80</v>
      </c>
    </row>
    <row r="35" spans="1:8" ht="15" customHeight="1">
      <c r="A35" s="335">
        <v>670</v>
      </c>
      <c r="C35" s="444" t="s">
        <v>168</v>
      </c>
      <c r="D35" s="138"/>
      <c r="E35" s="247">
        <v>0</v>
      </c>
      <c r="F35" s="139">
        <v>0</v>
      </c>
      <c r="G35" s="81"/>
      <c r="H35" s="6" t="s">
        <v>98</v>
      </c>
    </row>
    <row r="36" spans="1:8" ht="15" customHeight="1">
      <c r="A36" s="1" t="s">
        <v>9</v>
      </c>
      <c r="C36" s="436" t="s">
        <v>169</v>
      </c>
      <c r="D36" s="138"/>
      <c r="E36" s="247">
        <f>550000+3616999-3620000-100000-50000-10000-4068</f>
        <v>382931</v>
      </c>
      <c r="F36" s="139">
        <f>546999-150598</f>
        <v>396401</v>
      </c>
      <c r="G36" s="81"/>
      <c r="H36" s="6"/>
    </row>
    <row r="37" spans="1:8" ht="15" customHeight="1">
      <c r="A37" s="1" t="s">
        <v>10</v>
      </c>
      <c r="C37" s="445" t="s">
        <v>170</v>
      </c>
      <c r="D37" s="101"/>
      <c r="E37" s="236">
        <v>-10000</v>
      </c>
      <c r="F37" s="128">
        <v>0</v>
      </c>
      <c r="G37" s="81"/>
      <c r="H37" s="6" t="s">
        <v>101</v>
      </c>
    </row>
    <row r="38" spans="1:8" ht="12.75" thickBot="1">
      <c r="A38" s="1"/>
      <c r="C38" s="443" t="s">
        <v>161</v>
      </c>
      <c r="D38" s="49"/>
      <c r="E38" s="242">
        <f>SUM(E31:E37)</f>
        <v>996999</v>
      </c>
      <c r="F38" s="134">
        <f>SUM(F31:F37)</f>
        <v>1006401</v>
      </c>
      <c r="G38" s="130"/>
      <c r="H38" s="6"/>
    </row>
    <row r="39" spans="1:8">
      <c r="A39" s="1"/>
      <c r="C39" s="440" t="s">
        <v>156</v>
      </c>
      <c r="D39" s="399"/>
      <c r="E39" s="394">
        <f>E38/$E$41</f>
        <v>0.27262741447776073</v>
      </c>
      <c r="F39" s="395">
        <f>F38/$F$41</f>
        <v>0.29827720191129581</v>
      </c>
      <c r="G39" s="130"/>
      <c r="H39" s="6"/>
    </row>
    <row r="40" spans="1:8">
      <c r="A40" s="1"/>
      <c r="C40" s="398"/>
      <c r="D40" s="35"/>
      <c r="E40" s="245"/>
      <c r="F40" s="130"/>
      <c r="G40" s="130"/>
      <c r="H40" s="6"/>
    </row>
    <row r="41" spans="1:8" s="26" customFormat="1" ht="12.75" thickBot="1">
      <c r="A41" s="23"/>
      <c r="B41" s="24"/>
      <c r="C41" s="443" t="s">
        <v>171</v>
      </c>
      <c r="D41" s="90"/>
      <c r="E41" s="237">
        <f>E38+E27</f>
        <v>3657002</v>
      </c>
      <c r="F41" s="63">
        <f>F38+F24+F16</f>
        <v>3374046</v>
      </c>
      <c r="G41" s="130"/>
      <c r="H41" s="25"/>
    </row>
    <row r="42" spans="1:8">
      <c r="A42" s="23"/>
      <c r="C42" s="3"/>
      <c r="D42" s="3"/>
      <c r="E42" s="140" t="s">
        <v>5</v>
      </c>
      <c r="F42" s="18"/>
      <c r="G42" s="18"/>
      <c r="H42" s="25"/>
    </row>
    <row r="43" spans="1:8">
      <c r="A43" s="23"/>
      <c r="C43" s="3"/>
      <c r="D43" s="3"/>
      <c r="E43" s="140" t="s">
        <v>5</v>
      </c>
      <c r="F43" s="18"/>
      <c r="G43" s="18"/>
      <c r="H43" s="25"/>
    </row>
    <row r="44" spans="1:8">
      <c r="A44" s="23"/>
      <c r="C44" s="3"/>
      <c r="D44" s="3"/>
      <c r="H44" s="25"/>
    </row>
    <row r="45" spans="1:8">
      <c r="A45" s="23"/>
      <c r="C45" s="3"/>
      <c r="D45" s="3"/>
      <c r="H45" s="25"/>
    </row>
    <row r="46" spans="1:8">
      <c r="A46" s="23"/>
      <c r="C46" s="3"/>
      <c r="D46" s="3"/>
      <c r="H46" s="25"/>
    </row>
    <row r="47" spans="1:8">
      <c r="A47" s="23"/>
      <c r="C47" s="3"/>
      <c r="D47" s="3"/>
      <c r="H47" s="25"/>
    </row>
    <row r="48" spans="1:8">
      <c r="A48" s="23"/>
      <c r="C48" s="3"/>
      <c r="D48" s="3"/>
      <c r="H48" s="25"/>
    </row>
    <row r="49" spans="1:10">
      <c r="A49" s="23"/>
      <c r="C49" s="3"/>
      <c r="D49" s="3"/>
      <c r="H49" s="25"/>
    </row>
    <row r="50" spans="1:10">
      <c r="A50" s="23"/>
      <c r="C50" s="3"/>
      <c r="D50" s="3"/>
      <c r="H50" s="25"/>
    </row>
    <row r="51" spans="1:10">
      <c r="A51" s="23"/>
      <c r="C51" s="3"/>
      <c r="D51" s="3"/>
      <c r="H51" s="25"/>
      <c r="J51" s="7" t="s">
        <v>5</v>
      </c>
    </row>
    <row r="52" spans="1:10">
      <c r="A52" s="23"/>
      <c r="C52" s="3"/>
      <c r="D52" s="3"/>
      <c r="H52" s="25"/>
    </row>
    <row r="53" spans="1:10">
      <c r="A53" s="23"/>
      <c r="C53" s="3"/>
      <c r="D53" s="3"/>
      <c r="H53" s="25"/>
    </row>
    <row r="54" spans="1:10">
      <c r="A54" s="23"/>
      <c r="C54" s="3"/>
      <c r="D54" s="3"/>
      <c r="H54" s="25"/>
    </row>
    <row r="55" spans="1:10">
      <c r="A55" s="23"/>
      <c r="C55" s="3"/>
      <c r="D55" s="3"/>
      <c r="H55" s="25"/>
    </row>
    <row r="56" spans="1:10">
      <c r="A56" s="23"/>
      <c r="C56" s="3"/>
      <c r="D56" s="3"/>
      <c r="H56" s="25"/>
    </row>
    <row r="57" spans="1:10">
      <c r="A57" s="23"/>
      <c r="C57" s="3"/>
      <c r="D57" s="3"/>
      <c r="H57" s="25"/>
    </row>
    <row r="58" spans="1:10">
      <c r="A58" s="23"/>
      <c r="C58" s="3"/>
      <c r="D58" s="3"/>
      <c r="H58" s="25"/>
    </row>
    <row r="59" spans="1:10">
      <c r="A59" s="23"/>
      <c r="C59" s="3"/>
      <c r="D59" s="3"/>
      <c r="H59" s="25"/>
    </row>
    <row r="60" spans="1:10">
      <c r="A60" s="23"/>
      <c r="C60" s="3"/>
      <c r="D60" s="3"/>
      <c r="H60" s="25"/>
    </row>
    <row r="61" spans="1:10">
      <c r="A61" s="23"/>
      <c r="C61" s="3"/>
      <c r="D61" s="3"/>
      <c r="H61" s="25"/>
    </row>
    <row r="62" spans="1:10">
      <c r="A62" s="23"/>
      <c r="C62" s="3"/>
      <c r="D62" s="3"/>
      <c r="H62" s="25"/>
    </row>
    <row r="63" spans="1:10">
      <c r="A63" s="23"/>
      <c r="C63" s="3"/>
      <c r="D63" s="3"/>
      <c r="H63" s="25"/>
    </row>
    <row r="64" spans="1:10">
      <c r="A64" s="23"/>
      <c r="C64" s="3"/>
      <c r="D64" s="3"/>
      <c r="H64" s="25"/>
    </row>
    <row r="65" spans="1:8">
      <c r="A65" s="23"/>
      <c r="C65" s="3"/>
      <c r="D65" s="3"/>
      <c r="H65" s="25"/>
    </row>
    <row r="66" spans="1:8">
      <c r="A66" s="23"/>
      <c r="C66" s="3"/>
      <c r="D66" s="3"/>
      <c r="H66" s="25"/>
    </row>
    <row r="67" spans="1:8">
      <c r="A67" s="23"/>
      <c r="C67" s="3"/>
      <c r="D67" s="3"/>
      <c r="H67" s="25"/>
    </row>
    <row r="68" spans="1:8">
      <c r="A68" s="23"/>
      <c r="C68" s="3"/>
      <c r="D68" s="3"/>
      <c r="H68" s="25"/>
    </row>
    <row r="69" spans="1:8">
      <c r="C69" s="3"/>
      <c r="D69" s="3"/>
    </row>
    <row r="70" spans="1:8">
      <c r="C70" s="3"/>
      <c r="D70" s="3"/>
    </row>
    <row r="71" spans="1:8">
      <c r="C71" s="3"/>
      <c r="D71" s="3"/>
    </row>
    <row r="72" spans="1:8">
      <c r="C72" s="3"/>
      <c r="D72" s="3"/>
    </row>
    <row r="73" spans="1:8">
      <c r="C73" s="3"/>
      <c r="D73" s="3"/>
    </row>
    <row r="74" spans="1:8">
      <c r="C74" s="3"/>
      <c r="D74" s="3"/>
    </row>
    <row r="75" spans="1:8">
      <c r="C75" s="3"/>
      <c r="D75" s="3"/>
    </row>
    <row r="76" spans="1:8">
      <c r="C76" s="3"/>
      <c r="D76" s="3"/>
    </row>
    <row r="77" spans="1:8">
      <c r="C77" s="3"/>
      <c r="D77" s="3"/>
    </row>
    <row r="78" spans="1:8">
      <c r="C78" s="3"/>
      <c r="D78" s="3"/>
    </row>
    <row r="79" spans="1:8">
      <c r="C79" s="3"/>
      <c r="D79" s="3"/>
    </row>
    <row r="80" spans="1:8">
      <c r="C80" s="3"/>
      <c r="D80" s="3"/>
    </row>
    <row r="81" spans="3:4">
      <c r="C81" s="3"/>
      <c r="D81" s="3"/>
    </row>
    <row r="82" spans="3:4">
      <c r="C82" s="3"/>
      <c r="D82" s="3"/>
    </row>
    <row r="83" spans="3:4">
      <c r="C83" s="3"/>
      <c r="D83" s="3"/>
    </row>
    <row r="84" spans="3:4">
      <c r="C84" s="3"/>
      <c r="D84" s="3"/>
    </row>
    <row r="85" spans="3:4">
      <c r="C85" s="3"/>
      <c r="D85" s="3"/>
    </row>
    <row r="86" spans="3:4">
      <c r="C86" s="3"/>
      <c r="D86" s="3"/>
    </row>
    <row r="87" spans="3:4">
      <c r="C87" s="3"/>
      <c r="D87" s="3"/>
    </row>
    <row r="88" spans="3:4">
      <c r="C88" s="3"/>
      <c r="D88" s="3"/>
    </row>
    <row r="89" spans="3:4">
      <c r="C89" s="3"/>
      <c r="D89" s="3"/>
    </row>
    <row r="90" spans="3:4">
      <c r="C90" s="3"/>
      <c r="D90" s="3"/>
    </row>
    <row r="91" spans="3:4">
      <c r="C91" s="3"/>
      <c r="D91" s="3"/>
    </row>
    <row r="92" spans="3:4">
      <c r="C92" s="3"/>
      <c r="D92" s="3"/>
    </row>
    <row r="93" spans="3:4">
      <c r="C93" s="3"/>
      <c r="D93" s="3"/>
    </row>
    <row r="94" spans="3:4">
      <c r="C94" s="3"/>
      <c r="D94" s="3"/>
    </row>
    <row r="95" spans="3:4">
      <c r="C95" s="3"/>
      <c r="D95" s="3"/>
    </row>
    <row r="96" spans="3:4">
      <c r="C96" s="3"/>
      <c r="D96" s="3"/>
    </row>
    <row r="97" spans="3:4">
      <c r="C97" s="3"/>
      <c r="D97" s="3"/>
    </row>
    <row r="98" spans="3:4">
      <c r="C98" s="3"/>
      <c r="D98" s="3"/>
    </row>
    <row r="99" spans="3:4">
      <c r="C99" s="3"/>
      <c r="D99" s="3"/>
    </row>
    <row r="100" spans="3:4">
      <c r="C100" s="3"/>
      <c r="D100" s="3"/>
    </row>
    <row r="101" spans="3:4">
      <c r="C101" s="3"/>
      <c r="D101" s="3"/>
    </row>
    <row r="102" spans="3:4">
      <c r="C102" s="3"/>
      <c r="D102" s="3"/>
    </row>
    <row r="103" spans="3:4">
      <c r="C103" s="3"/>
      <c r="D103" s="3"/>
    </row>
    <row r="104" spans="3:4">
      <c r="C104" s="3"/>
      <c r="D104" s="3"/>
    </row>
    <row r="105" spans="3:4">
      <c r="C105" s="3"/>
      <c r="D105" s="3"/>
    </row>
    <row r="106" spans="3:4">
      <c r="C106" s="3"/>
      <c r="D106" s="3"/>
    </row>
    <row r="107" spans="3:4">
      <c r="C107" s="3"/>
      <c r="D107" s="3"/>
    </row>
    <row r="108" spans="3:4">
      <c r="C108" s="3"/>
      <c r="D108" s="3"/>
    </row>
    <row r="109" spans="3:4">
      <c r="C109" s="3"/>
      <c r="D109" s="3"/>
    </row>
    <row r="110" spans="3:4">
      <c r="C110" s="3"/>
      <c r="D110" s="3"/>
    </row>
    <row r="111" spans="3:4">
      <c r="C111" s="3"/>
      <c r="D111" s="3"/>
    </row>
    <row r="112" spans="3:4">
      <c r="C112" s="3"/>
      <c r="D112" s="3"/>
    </row>
    <row r="113" spans="3:4">
      <c r="C113" s="3"/>
      <c r="D113" s="3"/>
    </row>
    <row r="114" spans="3:4">
      <c r="C114" s="3"/>
      <c r="D114" s="3"/>
    </row>
    <row r="115" spans="3:4">
      <c r="C115" s="3"/>
      <c r="D115" s="3"/>
    </row>
    <row r="116" spans="3:4">
      <c r="C116" s="3"/>
      <c r="D116" s="3"/>
    </row>
    <row r="117" spans="3:4">
      <c r="C117" s="3"/>
      <c r="D117" s="3"/>
    </row>
    <row r="118" spans="3:4">
      <c r="C118" s="3"/>
      <c r="D118" s="3"/>
    </row>
    <row r="119" spans="3:4">
      <c r="C119" s="3"/>
      <c r="D119" s="3"/>
    </row>
    <row r="120" spans="3:4">
      <c r="C120" s="3"/>
      <c r="D120" s="3"/>
    </row>
    <row r="121" spans="3:4">
      <c r="C121" s="3"/>
      <c r="D121" s="3"/>
    </row>
    <row r="122" spans="3:4">
      <c r="C122" s="3"/>
      <c r="D122" s="3"/>
    </row>
    <row r="123" spans="3:4">
      <c r="C123" s="3"/>
      <c r="D123" s="3"/>
    </row>
    <row r="124" spans="3:4">
      <c r="C124" s="3"/>
      <c r="D124" s="3"/>
    </row>
    <row r="125" spans="3:4">
      <c r="C125" s="3"/>
      <c r="D125" s="3"/>
    </row>
    <row r="126" spans="3:4">
      <c r="C126" s="3"/>
      <c r="D126" s="3"/>
    </row>
    <row r="127" spans="3:4">
      <c r="C127" s="3"/>
      <c r="D127" s="3"/>
    </row>
    <row r="128" spans="3:4">
      <c r="C128" s="3"/>
      <c r="D128" s="3"/>
    </row>
    <row r="129" spans="3:4">
      <c r="C129" s="3"/>
      <c r="D129" s="3"/>
    </row>
    <row r="130" spans="3:4">
      <c r="C130" s="3"/>
      <c r="D130" s="3"/>
    </row>
    <row r="131" spans="3:4">
      <c r="C131" s="3"/>
      <c r="D131" s="3"/>
    </row>
    <row r="132" spans="3:4">
      <c r="C132" s="3"/>
      <c r="D132" s="3"/>
    </row>
    <row r="133" spans="3:4">
      <c r="C133" s="3"/>
      <c r="D133" s="3"/>
    </row>
    <row r="134" spans="3:4">
      <c r="C134" s="3"/>
      <c r="D134" s="3"/>
    </row>
    <row r="135" spans="3:4">
      <c r="C135" s="3"/>
      <c r="D135" s="3"/>
    </row>
    <row r="136" spans="3:4">
      <c r="C136" s="3"/>
      <c r="D136" s="3"/>
    </row>
    <row r="137" spans="3:4">
      <c r="C137" s="3"/>
      <c r="D137" s="3"/>
    </row>
    <row r="138" spans="3:4">
      <c r="C138" s="3"/>
      <c r="D138" s="3"/>
    </row>
    <row r="139" spans="3:4">
      <c r="C139" s="3"/>
      <c r="D139" s="3"/>
    </row>
    <row r="140" spans="3:4">
      <c r="C140" s="3"/>
      <c r="D140" s="3"/>
    </row>
    <row r="141" spans="3:4">
      <c r="C141" s="3"/>
      <c r="D141" s="3"/>
    </row>
    <row r="142" spans="3:4">
      <c r="C142" s="3"/>
      <c r="D142" s="3"/>
    </row>
    <row r="143" spans="3:4">
      <c r="C143" s="3"/>
      <c r="D143" s="3"/>
    </row>
    <row r="144" spans="3:4">
      <c r="C144" s="3"/>
      <c r="D144" s="3"/>
    </row>
    <row r="145" spans="3:4">
      <c r="C145" s="3"/>
      <c r="D145" s="3"/>
    </row>
    <row r="146" spans="3:4">
      <c r="C146" s="3"/>
      <c r="D146" s="3"/>
    </row>
    <row r="147" spans="3:4">
      <c r="C147" s="3"/>
      <c r="D147" s="3"/>
    </row>
    <row r="148" spans="3:4">
      <c r="C148" s="3"/>
      <c r="D148" s="3"/>
    </row>
    <row r="149" spans="3:4">
      <c r="C149" s="3"/>
      <c r="D149" s="3"/>
    </row>
    <row r="150" spans="3:4">
      <c r="C150" s="3"/>
      <c r="D150" s="3"/>
    </row>
    <row r="151" spans="3:4">
      <c r="C151" s="3"/>
      <c r="D151" s="3"/>
    </row>
    <row r="152" spans="3:4">
      <c r="C152" s="3"/>
      <c r="D152" s="3"/>
    </row>
    <row r="153" spans="3:4">
      <c r="C153" s="3"/>
      <c r="D153" s="3"/>
    </row>
    <row r="154" spans="3:4">
      <c r="C154" s="3"/>
      <c r="D154" s="3"/>
    </row>
    <row r="155" spans="3:4">
      <c r="C155" s="3"/>
      <c r="D155" s="3"/>
    </row>
    <row r="156" spans="3:4">
      <c r="C156" s="3"/>
      <c r="D156" s="3"/>
    </row>
    <row r="157" spans="3:4">
      <c r="C157" s="3"/>
      <c r="D157" s="3"/>
    </row>
    <row r="158" spans="3:4">
      <c r="C158" s="3"/>
      <c r="D158" s="3"/>
    </row>
    <row r="159" spans="3:4">
      <c r="C159" s="3"/>
      <c r="D159" s="3"/>
    </row>
    <row r="160" spans="3:4">
      <c r="C160" s="3"/>
      <c r="D160" s="3"/>
    </row>
    <row r="161" spans="3:4">
      <c r="C161" s="3"/>
      <c r="D161" s="3"/>
    </row>
    <row r="162" spans="3:4">
      <c r="C162" s="3"/>
      <c r="D162" s="3"/>
    </row>
    <row r="163" spans="3:4">
      <c r="C163" s="3"/>
      <c r="D163" s="3"/>
    </row>
    <row r="164" spans="3:4">
      <c r="C164" s="3"/>
      <c r="D164" s="3"/>
    </row>
    <row r="165" spans="3:4">
      <c r="C165" s="3"/>
      <c r="D165" s="3"/>
    </row>
    <row r="166" spans="3:4">
      <c r="C166" s="3"/>
      <c r="D166" s="3"/>
    </row>
    <row r="167" spans="3:4">
      <c r="C167" s="3"/>
      <c r="D167" s="3"/>
    </row>
    <row r="168" spans="3:4">
      <c r="C168" s="3"/>
      <c r="D168" s="3"/>
    </row>
    <row r="169" spans="3:4">
      <c r="C169" s="3"/>
      <c r="D169" s="3"/>
    </row>
    <row r="170" spans="3:4">
      <c r="C170" s="3"/>
      <c r="D170" s="3"/>
    </row>
    <row r="171" spans="3:4">
      <c r="C171" s="3"/>
      <c r="D171" s="3"/>
    </row>
    <row r="172" spans="3:4">
      <c r="C172" s="3"/>
      <c r="D172" s="3"/>
    </row>
    <row r="173" spans="3:4">
      <c r="C173" s="3"/>
      <c r="D173" s="3"/>
    </row>
    <row r="174" spans="3:4">
      <c r="C174" s="3"/>
      <c r="D174" s="3"/>
    </row>
    <row r="175" spans="3:4">
      <c r="C175" s="3"/>
      <c r="D175" s="3"/>
    </row>
    <row r="176" spans="3:4">
      <c r="C176" s="3"/>
      <c r="D176" s="3"/>
    </row>
    <row r="177" spans="3:4">
      <c r="C177" s="3"/>
      <c r="D177" s="3"/>
    </row>
    <row r="178" spans="3:4">
      <c r="C178" s="3"/>
      <c r="D178" s="3"/>
    </row>
    <row r="179" spans="3:4">
      <c r="C179" s="3"/>
      <c r="D179" s="3"/>
    </row>
    <row r="180" spans="3:4">
      <c r="C180" s="3"/>
      <c r="D180" s="3"/>
    </row>
    <row r="181" spans="3:4">
      <c r="C181" s="3"/>
      <c r="D181" s="3"/>
    </row>
    <row r="182" spans="3:4">
      <c r="C182" s="3"/>
      <c r="D182" s="3"/>
    </row>
    <row r="183" spans="3:4">
      <c r="C183" s="3"/>
      <c r="D183" s="3"/>
    </row>
    <row r="184" spans="3:4">
      <c r="C184" s="3"/>
      <c r="D184" s="3"/>
    </row>
    <row r="185" spans="3:4">
      <c r="C185" s="3"/>
      <c r="D185" s="3"/>
    </row>
    <row r="186" spans="3:4">
      <c r="C186" s="3"/>
      <c r="D186" s="3"/>
    </row>
    <row r="187" spans="3:4">
      <c r="C187" s="3"/>
      <c r="D187" s="3"/>
    </row>
    <row r="188" spans="3:4">
      <c r="C188" s="3"/>
      <c r="D188" s="3"/>
    </row>
    <row r="189" spans="3:4">
      <c r="C189" s="3"/>
      <c r="D189" s="3"/>
    </row>
    <row r="190" spans="3:4">
      <c r="C190" s="3"/>
      <c r="D190" s="3"/>
    </row>
    <row r="191" spans="3:4">
      <c r="C191" s="3"/>
      <c r="D191" s="3"/>
    </row>
    <row r="192" spans="3:4">
      <c r="C192" s="3"/>
      <c r="D192" s="3"/>
    </row>
    <row r="193" spans="3:4">
      <c r="C193" s="3"/>
      <c r="D193" s="3"/>
    </row>
    <row r="194" spans="3:4">
      <c r="C194" s="3"/>
      <c r="D194" s="3"/>
    </row>
    <row r="195" spans="3:4">
      <c r="C195" s="3"/>
      <c r="D195" s="3"/>
    </row>
    <row r="196" spans="3:4">
      <c r="C196" s="3"/>
      <c r="D196" s="3"/>
    </row>
    <row r="197" spans="3:4">
      <c r="C197" s="3"/>
      <c r="D197" s="3"/>
    </row>
    <row r="198" spans="3:4">
      <c r="C198" s="3"/>
      <c r="D198" s="3"/>
    </row>
    <row r="199" spans="3:4">
      <c r="C199" s="3"/>
      <c r="D199" s="3"/>
    </row>
    <row r="200" spans="3:4">
      <c r="C200" s="3"/>
      <c r="D200" s="3"/>
    </row>
    <row r="201" spans="3:4">
      <c r="C201" s="3"/>
      <c r="D201" s="3"/>
    </row>
    <row r="202" spans="3:4">
      <c r="C202" s="3"/>
      <c r="D202" s="3"/>
    </row>
    <row r="203" spans="3:4">
      <c r="C203" s="3"/>
      <c r="D203" s="3"/>
    </row>
    <row r="204" spans="3:4">
      <c r="C204" s="3"/>
      <c r="D204" s="3"/>
    </row>
    <row r="205" spans="3:4">
      <c r="C205" s="3"/>
      <c r="D205" s="3"/>
    </row>
    <row r="206" spans="3:4">
      <c r="C206" s="3"/>
      <c r="D206" s="3"/>
    </row>
    <row r="207" spans="3:4">
      <c r="C207" s="3"/>
      <c r="D207" s="3"/>
    </row>
    <row r="208" spans="3:4">
      <c r="C208" s="3"/>
      <c r="D208" s="3"/>
    </row>
    <row r="209" spans="3:4">
      <c r="C209" s="3"/>
      <c r="D209" s="3"/>
    </row>
    <row r="210" spans="3:4">
      <c r="C210" s="3"/>
      <c r="D210" s="3"/>
    </row>
    <row r="211" spans="3:4">
      <c r="C211" s="3"/>
      <c r="D211" s="3"/>
    </row>
    <row r="212" spans="3:4">
      <c r="C212" s="3"/>
      <c r="D212" s="3"/>
    </row>
    <row r="213" spans="3:4">
      <c r="C213" s="3"/>
      <c r="D213" s="3"/>
    </row>
    <row r="214" spans="3:4">
      <c r="C214" s="3"/>
      <c r="D214" s="3"/>
    </row>
    <row r="215" spans="3:4">
      <c r="C215" s="3"/>
      <c r="D215" s="3"/>
    </row>
    <row r="216" spans="3:4">
      <c r="C216" s="3"/>
      <c r="D216" s="3"/>
    </row>
    <row r="217" spans="3:4">
      <c r="C217" s="3"/>
      <c r="D217" s="3"/>
    </row>
    <row r="218" spans="3:4">
      <c r="C218" s="3"/>
      <c r="D218" s="3"/>
    </row>
    <row r="219" spans="3:4">
      <c r="C219" s="3"/>
      <c r="D219" s="3"/>
    </row>
    <row r="220" spans="3:4">
      <c r="C220" s="3"/>
      <c r="D220" s="3"/>
    </row>
    <row r="221" spans="3:4">
      <c r="C221" s="3"/>
      <c r="D221" s="3"/>
    </row>
    <row r="222" spans="3:4">
      <c r="C222" s="3"/>
      <c r="D222" s="3"/>
    </row>
    <row r="223" spans="3:4">
      <c r="C223" s="3"/>
      <c r="D223" s="3"/>
    </row>
    <row r="224" spans="3:4">
      <c r="C224" s="3"/>
      <c r="D224" s="3"/>
    </row>
    <row r="225" spans="3:4">
      <c r="C225" s="3"/>
      <c r="D225" s="3"/>
    </row>
    <row r="226" spans="3:4">
      <c r="C226" s="3"/>
      <c r="D226" s="3"/>
    </row>
    <row r="227" spans="3:4">
      <c r="C227" s="3"/>
      <c r="D227" s="3"/>
    </row>
    <row r="228" spans="3:4">
      <c r="C228" s="3"/>
      <c r="D228" s="3"/>
    </row>
    <row r="229" spans="3:4">
      <c r="C229" s="3"/>
      <c r="D229" s="3"/>
    </row>
    <row r="230" spans="3:4">
      <c r="C230" s="3"/>
      <c r="D230" s="3"/>
    </row>
    <row r="231" spans="3:4">
      <c r="C231" s="3"/>
      <c r="D231" s="3"/>
    </row>
    <row r="232" spans="3:4">
      <c r="C232" s="3"/>
      <c r="D232" s="3"/>
    </row>
    <row r="233" spans="3:4">
      <c r="C233" s="3"/>
      <c r="D233" s="3"/>
    </row>
    <row r="234" spans="3:4">
      <c r="C234" s="3"/>
      <c r="D234" s="3"/>
    </row>
    <row r="235" spans="3:4">
      <c r="C235" s="3"/>
      <c r="D235" s="3"/>
    </row>
    <row r="236" spans="3:4">
      <c r="C236" s="3"/>
      <c r="D236" s="3"/>
    </row>
    <row r="237" spans="3:4">
      <c r="C237" s="3"/>
      <c r="D237" s="3"/>
    </row>
    <row r="238" spans="3:4">
      <c r="C238" s="3"/>
      <c r="D238" s="3"/>
    </row>
    <row r="239" spans="3:4">
      <c r="C239" s="3"/>
      <c r="D239" s="3"/>
    </row>
    <row r="240" spans="3:4">
      <c r="C240" s="3"/>
      <c r="D240" s="3"/>
    </row>
    <row r="241" spans="3:4">
      <c r="C241" s="3"/>
      <c r="D241" s="3"/>
    </row>
    <row r="242" spans="3:4">
      <c r="C242" s="3"/>
      <c r="D242" s="3"/>
    </row>
    <row r="243" spans="3:4">
      <c r="C243" s="3"/>
      <c r="D243" s="3"/>
    </row>
    <row r="244" spans="3:4">
      <c r="C244" s="3"/>
      <c r="D244" s="3"/>
    </row>
    <row r="245" spans="3:4">
      <c r="C245" s="3"/>
      <c r="D245" s="3"/>
    </row>
    <row r="246" spans="3:4">
      <c r="C246" s="3"/>
      <c r="D246" s="3"/>
    </row>
    <row r="247" spans="3:4">
      <c r="C247" s="3"/>
      <c r="D247" s="3"/>
    </row>
    <row r="248" spans="3:4">
      <c r="C248" s="3"/>
      <c r="D248" s="3"/>
    </row>
    <row r="249" spans="3:4">
      <c r="C249" s="3"/>
      <c r="D249" s="3"/>
    </row>
    <row r="250" spans="3:4">
      <c r="C250" s="3"/>
      <c r="D250" s="3"/>
    </row>
    <row r="251" spans="3:4">
      <c r="C251" s="3"/>
      <c r="D251" s="3"/>
    </row>
    <row r="252" spans="3:4">
      <c r="C252" s="3"/>
      <c r="D252" s="3"/>
    </row>
  </sheetData>
  <pageMargins left="0.19685039370078741" right="0.19685039370078741" top="0.39370078740157483" bottom="0.39370078740157483" header="0.31496062992125984" footer="0.31496062992125984"/>
  <pageSetup paperSize="9" scale="80"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O53"/>
  <sheetViews>
    <sheetView showGridLines="0" zoomScaleNormal="100" workbookViewId="0">
      <selection activeCell="A3" sqref="A3"/>
    </sheetView>
  </sheetViews>
  <sheetFormatPr baseColWidth="10" defaultColWidth="9.140625" defaultRowHeight="12"/>
  <cols>
    <col min="1" max="1" width="8.85546875" style="112" bestFit="1" customWidth="1"/>
    <col min="2" max="2" width="1.42578125" style="2" customWidth="1"/>
    <col min="3" max="3" width="60.28515625" style="7" customWidth="1"/>
    <col min="4" max="4" width="2.140625" style="7" customWidth="1"/>
    <col min="5" max="5" width="12.28515625" style="7" customWidth="1"/>
    <col min="6" max="6" width="8.28515625" style="7" customWidth="1"/>
    <col min="7" max="7" width="12.28515625" style="7" customWidth="1"/>
    <col min="8" max="8" width="8.28515625" style="7" customWidth="1"/>
    <col min="9" max="9" width="1.85546875" style="7" customWidth="1"/>
    <col min="10" max="10" width="7.28515625" style="113" bestFit="1" customWidth="1"/>
    <col min="11" max="11" width="9.140625" style="7"/>
    <col min="12" max="12" width="11.28515625" style="7" bestFit="1" customWidth="1"/>
    <col min="13" max="16384" width="9.140625" style="7"/>
  </cols>
  <sheetData>
    <row r="1" spans="1:15">
      <c r="A1" s="1"/>
      <c r="B1" s="1"/>
      <c r="C1" s="118"/>
      <c r="D1" s="118"/>
      <c r="E1" s="118"/>
      <c r="F1" s="118"/>
      <c r="G1" s="118"/>
      <c r="H1" s="118"/>
      <c r="I1" s="118"/>
      <c r="J1" s="6"/>
    </row>
    <row r="2" spans="1:15">
      <c r="A2" s="1"/>
      <c r="B2" s="1"/>
      <c r="C2" s="118"/>
      <c r="D2" s="118"/>
      <c r="E2" s="118"/>
      <c r="F2" s="118"/>
      <c r="G2" s="118"/>
      <c r="H2" s="118"/>
      <c r="I2" s="118"/>
      <c r="J2" s="6"/>
    </row>
    <row r="3" spans="1:15" s="3" customFormat="1" ht="36">
      <c r="A3" s="200" t="s">
        <v>114</v>
      </c>
      <c r="B3" s="2"/>
      <c r="C3" s="252" t="s">
        <v>128</v>
      </c>
      <c r="D3" s="82"/>
      <c r="E3" s="146"/>
      <c r="F3" s="146"/>
      <c r="G3" s="71" t="s">
        <v>5</v>
      </c>
      <c r="H3" s="35"/>
      <c r="I3" s="35"/>
      <c r="J3" s="200" t="s">
        <v>127</v>
      </c>
    </row>
    <row r="4" spans="1:15" s="70" customFormat="1" ht="33.75" customHeight="1">
      <c r="A4" s="1" t="s">
        <v>56</v>
      </c>
      <c r="B4" s="126"/>
      <c r="C4" s="447" t="s">
        <v>173</v>
      </c>
      <c r="D4" s="448"/>
      <c r="E4" s="448"/>
      <c r="F4" s="448"/>
      <c r="G4" s="35"/>
      <c r="H4" s="35"/>
      <c r="I4" s="35"/>
      <c r="J4" s="6" t="s">
        <v>5</v>
      </c>
    </row>
    <row r="5" spans="1:15">
      <c r="A5" s="1"/>
      <c r="C5" s="20" t="s">
        <v>147</v>
      </c>
      <c r="D5" s="203"/>
      <c r="E5" s="203"/>
      <c r="F5" s="203"/>
      <c r="G5" s="35"/>
      <c r="H5" s="35"/>
      <c r="I5" s="35"/>
      <c r="J5" s="6"/>
    </row>
    <row r="6" spans="1:15" ht="14.25" customHeight="1">
      <c r="A6" s="1"/>
      <c r="C6" s="20"/>
      <c r="D6" s="20"/>
      <c r="E6" s="203"/>
      <c r="F6" s="203"/>
      <c r="G6" s="35"/>
      <c r="H6" s="35"/>
      <c r="I6" s="35"/>
      <c r="J6" s="6"/>
    </row>
    <row r="7" spans="1:15" ht="15" customHeight="1">
      <c r="A7" s="1"/>
      <c r="C7" s="71"/>
      <c r="D7" s="37"/>
      <c r="E7" s="268">
        <f>Parametereingabe!C9</f>
        <v>2013</v>
      </c>
      <c r="F7" s="400" t="s">
        <v>109</v>
      </c>
      <c r="G7" s="267">
        <f>Parametereingabe!C12</f>
        <v>2012</v>
      </c>
      <c r="H7" s="414" t="s">
        <v>109</v>
      </c>
      <c r="I7" s="93"/>
      <c r="J7" s="6"/>
    </row>
    <row r="8" spans="1:15" ht="21.75" customHeight="1">
      <c r="A8" s="11" t="s">
        <v>11</v>
      </c>
      <c r="B8" s="12"/>
      <c r="C8" s="449" t="s">
        <v>174</v>
      </c>
      <c r="D8" s="73"/>
      <c r="E8" s="234">
        <f>10050005+49038</f>
        <v>10099043</v>
      </c>
      <c r="F8" s="401">
        <v>1</v>
      </c>
      <c r="G8" s="75">
        <v>9950000</v>
      </c>
      <c r="H8" s="415">
        <v>1</v>
      </c>
      <c r="I8" s="94"/>
      <c r="J8" s="95" t="s">
        <v>5</v>
      </c>
      <c r="K8" s="7" t="s">
        <v>5</v>
      </c>
      <c r="O8" s="7" t="s">
        <v>5</v>
      </c>
    </row>
    <row r="9" spans="1:15" s="151" customFormat="1" ht="27.75" customHeight="1">
      <c r="A9" s="210" t="s">
        <v>12</v>
      </c>
      <c r="B9" s="286"/>
      <c r="C9" s="450" t="s">
        <v>175</v>
      </c>
      <c r="D9" s="287"/>
      <c r="E9" s="281">
        <v>50100</v>
      </c>
      <c r="F9" s="402"/>
      <c r="G9" s="198">
        <v>-67000</v>
      </c>
      <c r="H9" s="416"/>
      <c r="I9" s="164"/>
      <c r="J9" s="173"/>
    </row>
    <row r="10" spans="1:15" ht="16.5" customHeight="1">
      <c r="A10" s="11" t="s">
        <v>13</v>
      </c>
      <c r="B10" s="12"/>
      <c r="C10" s="435" t="s">
        <v>176</v>
      </c>
      <c r="D10" s="96"/>
      <c r="E10" s="257">
        <v>-8000100</v>
      </c>
      <c r="F10" s="400"/>
      <c r="G10" s="85">
        <v>-7999500</v>
      </c>
      <c r="H10" s="417"/>
      <c r="I10" s="94"/>
      <c r="J10" s="6"/>
      <c r="K10" s="97"/>
      <c r="L10" s="97"/>
      <c r="M10" s="97"/>
      <c r="N10" s="97"/>
    </row>
    <row r="11" spans="1:15" ht="10.5" customHeight="1">
      <c r="A11" s="1"/>
      <c r="C11" s="115"/>
      <c r="D11" s="98"/>
      <c r="E11" s="258"/>
      <c r="F11" s="403"/>
      <c r="G11" s="99"/>
      <c r="H11" s="418"/>
      <c r="I11" s="100"/>
      <c r="J11" s="6"/>
    </row>
    <row r="12" spans="1:15" ht="12.75" thickBot="1">
      <c r="A12" s="1"/>
      <c r="C12" s="250" t="s">
        <v>177</v>
      </c>
      <c r="D12" s="91"/>
      <c r="E12" s="237">
        <f>SUM(E8:E10)</f>
        <v>2149043</v>
      </c>
      <c r="F12" s="404">
        <f>E12/E8</f>
        <v>0.21279669766729381</v>
      </c>
      <c r="G12" s="92">
        <f>SUM(G8:G10)</f>
        <v>1883500</v>
      </c>
      <c r="H12" s="419">
        <f>G12/G8</f>
        <v>0.18929648241206029</v>
      </c>
      <c r="I12" s="100"/>
      <c r="J12" s="6" t="s">
        <v>84</v>
      </c>
    </row>
    <row r="13" spans="1:15" ht="30" customHeight="1">
      <c r="A13" s="11" t="s">
        <v>14</v>
      </c>
      <c r="B13" s="12"/>
      <c r="C13" s="449" t="s">
        <v>178</v>
      </c>
      <c r="D13" s="73"/>
      <c r="E13" s="234">
        <v>-1100020</v>
      </c>
      <c r="F13" s="401"/>
      <c r="G13" s="75">
        <v>-999700</v>
      </c>
      <c r="H13" s="415"/>
      <c r="I13" s="94"/>
      <c r="J13" s="6"/>
    </row>
    <row r="14" spans="1:15" ht="15" customHeight="1">
      <c r="A14" s="11" t="s">
        <v>15</v>
      </c>
      <c r="B14" s="12"/>
      <c r="C14" s="451" t="s">
        <v>179</v>
      </c>
      <c r="D14" s="101"/>
      <c r="E14" s="236">
        <v>-750000</v>
      </c>
      <c r="F14" s="405"/>
      <c r="G14" s="102">
        <v>-723000</v>
      </c>
      <c r="H14" s="420"/>
      <c r="I14" s="94"/>
      <c r="J14" s="6"/>
      <c r="K14" s="14"/>
    </row>
    <row r="15" spans="1:15" ht="30" customHeight="1" thickBot="1">
      <c r="A15" s="1"/>
      <c r="C15" s="250" t="s">
        <v>180</v>
      </c>
      <c r="D15" s="67"/>
      <c r="E15" s="242">
        <f>SUM(E12:E14)</f>
        <v>299023</v>
      </c>
      <c r="F15" s="406">
        <f>E15/E8</f>
        <v>2.9609043153890919E-2</v>
      </c>
      <c r="G15" s="103">
        <f>SUM(G12:G14)</f>
        <v>160800</v>
      </c>
      <c r="H15" s="421">
        <f>G15/G8</f>
        <v>1.6160804020100502E-2</v>
      </c>
      <c r="I15" s="100"/>
      <c r="J15" s="6" t="s">
        <v>84</v>
      </c>
      <c r="K15" s="7" t="s">
        <v>5</v>
      </c>
    </row>
    <row r="16" spans="1:15" ht="16.5" customHeight="1">
      <c r="A16" s="1"/>
      <c r="C16" s="8"/>
      <c r="D16" s="80"/>
      <c r="E16" s="245"/>
      <c r="F16" s="407"/>
      <c r="G16" s="100"/>
      <c r="H16" s="422"/>
      <c r="I16" s="100"/>
      <c r="J16" s="6"/>
    </row>
    <row r="17" spans="1:12" ht="12.95" customHeight="1">
      <c r="A17" s="11" t="s">
        <v>16</v>
      </c>
      <c r="B17" s="12"/>
      <c r="C17" s="451" t="s">
        <v>181</v>
      </c>
      <c r="D17" s="83"/>
      <c r="E17" s="257">
        <v>-87020</v>
      </c>
      <c r="F17" s="400"/>
      <c r="G17" s="85">
        <v>-77100</v>
      </c>
      <c r="H17" s="417"/>
      <c r="I17" s="94"/>
      <c r="J17" s="6" t="s">
        <v>85</v>
      </c>
    </row>
    <row r="18" spans="1:12" ht="12.95" customHeight="1">
      <c r="A18" s="11" t="s">
        <v>16</v>
      </c>
      <c r="C18" s="451" t="s">
        <v>182</v>
      </c>
      <c r="D18" s="104"/>
      <c r="E18" s="244">
        <v>0</v>
      </c>
      <c r="F18" s="408"/>
      <c r="G18" s="94">
        <v>0</v>
      </c>
      <c r="H18" s="423"/>
      <c r="I18" s="94"/>
      <c r="J18" s="6" t="s">
        <v>99</v>
      </c>
    </row>
    <row r="19" spans="1:12" ht="30" customHeight="1" thickBot="1">
      <c r="A19" s="1"/>
      <c r="C19" s="250" t="s">
        <v>183</v>
      </c>
      <c r="D19" s="67"/>
      <c r="E19" s="242">
        <f>SUM(E15:E17)</f>
        <v>212003</v>
      </c>
      <c r="F19" s="406">
        <f>E19/E8</f>
        <v>2.0992385120055437E-2</v>
      </c>
      <c r="G19" s="103">
        <f>SUM(G15:G17)</f>
        <v>83700</v>
      </c>
      <c r="H19" s="421">
        <f>G19/G8</f>
        <v>8.4120603015075384E-3</v>
      </c>
      <c r="I19" s="100"/>
      <c r="J19" s="6" t="s">
        <v>84</v>
      </c>
      <c r="K19" s="7" t="s">
        <v>5</v>
      </c>
      <c r="L19" s="7" t="s">
        <v>5</v>
      </c>
    </row>
    <row r="20" spans="1:12" ht="30" customHeight="1">
      <c r="A20" s="11" t="s">
        <v>17</v>
      </c>
      <c r="B20" s="12"/>
      <c r="C20" s="451" t="s">
        <v>184</v>
      </c>
      <c r="D20" s="105"/>
      <c r="E20" s="259">
        <f>-57000-1550</f>
        <v>-58550</v>
      </c>
      <c r="F20" s="409"/>
      <c r="G20" s="106">
        <v>-47000</v>
      </c>
      <c r="H20" s="424"/>
      <c r="I20" s="94"/>
      <c r="J20" s="6" t="s">
        <v>86</v>
      </c>
      <c r="K20" s="7" t="s">
        <v>5</v>
      </c>
      <c r="L20" s="7" t="s">
        <v>5</v>
      </c>
    </row>
    <row r="21" spans="1:12">
      <c r="A21" s="11" t="s">
        <v>17</v>
      </c>
      <c r="B21" s="12"/>
      <c r="C21" s="451" t="s">
        <v>185</v>
      </c>
      <c r="D21" s="47"/>
      <c r="E21" s="240">
        <f>3750+11550</f>
        <v>15300</v>
      </c>
      <c r="F21" s="410"/>
      <c r="G21" s="107">
        <v>4156</v>
      </c>
      <c r="H21" s="425"/>
      <c r="I21" s="94"/>
      <c r="J21" s="6" t="s">
        <v>86</v>
      </c>
    </row>
    <row r="22" spans="1:12" ht="30" customHeight="1" thickBot="1">
      <c r="A22" s="1"/>
      <c r="C22" s="250" t="s">
        <v>186</v>
      </c>
      <c r="D22" s="108"/>
      <c r="E22" s="242">
        <f>SUM(E19:E21)</f>
        <v>168753</v>
      </c>
      <c r="F22" s="406">
        <f>E22/E8</f>
        <v>1.670980111679889E-2</v>
      </c>
      <c r="G22" s="103">
        <f>SUM(G19:G21)</f>
        <v>40856</v>
      </c>
      <c r="H22" s="421">
        <f>G22/G8</f>
        <v>4.106130653266332E-3</v>
      </c>
      <c r="I22" s="100"/>
      <c r="J22" s="6" t="s">
        <v>84</v>
      </c>
    </row>
    <row r="23" spans="1:12" ht="11.25" customHeight="1">
      <c r="A23" s="1"/>
      <c r="C23" s="53"/>
      <c r="D23" s="109"/>
      <c r="E23" s="241"/>
      <c r="F23" s="411"/>
      <c r="G23" s="110"/>
      <c r="H23" s="426"/>
      <c r="I23" s="100"/>
      <c r="J23" s="6"/>
    </row>
    <row r="24" spans="1:12" s="15" customFormat="1" ht="15" customHeight="1">
      <c r="A24" s="11" t="s">
        <v>18</v>
      </c>
      <c r="B24" s="12"/>
      <c r="C24" s="451" t="s">
        <v>187</v>
      </c>
      <c r="D24" s="73"/>
      <c r="E24" s="234">
        <v>0</v>
      </c>
      <c r="F24" s="401"/>
      <c r="G24" s="111">
        <v>0</v>
      </c>
      <c r="H24" s="427"/>
      <c r="I24" s="81"/>
      <c r="J24" s="324" t="s">
        <v>105</v>
      </c>
    </row>
    <row r="25" spans="1:12" s="15" customFormat="1" ht="15" customHeight="1">
      <c r="A25" s="11" t="s">
        <v>18</v>
      </c>
      <c r="B25" s="12"/>
      <c r="C25" s="451" t="s">
        <v>188</v>
      </c>
      <c r="D25" s="76"/>
      <c r="E25" s="235">
        <v>0</v>
      </c>
      <c r="F25" s="412"/>
      <c r="G25" s="78">
        <v>0</v>
      </c>
      <c r="H25" s="428"/>
      <c r="I25" s="81"/>
      <c r="J25" s="324" t="s">
        <v>105</v>
      </c>
      <c r="K25" s="15" t="s">
        <v>5</v>
      </c>
    </row>
    <row r="26" spans="1:12" s="15" customFormat="1" ht="15" customHeight="1">
      <c r="A26" s="11" t="s">
        <v>19</v>
      </c>
      <c r="B26" s="12"/>
      <c r="C26" s="451" t="s">
        <v>189</v>
      </c>
      <c r="D26" s="76"/>
      <c r="E26" s="235">
        <v>-100000</v>
      </c>
      <c r="F26" s="412"/>
      <c r="G26" s="78">
        <v>0</v>
      </c>
      <c r="H26" s="428"/>
      <c r="I26" s="81"/>
      <c r="J26" s="6"/>
    </row>
    <row r="27" spans="1:12" s="15" customFormat="1" ht="15" customHeight="1">
      <c r="A27" s="11" t="s">
        <v>19</v>
      </c>
      <c r="B27" s="12"/>
      <c r="C27" s="451" t="s">
        <v>190</v>
      </c>
      <c r="D27" s="76"/>
      <c r="E27" s="235">
        <v>0</v>
      </c>
      <c r="F27" s="412"/>
      <c r="G27" s="78">
        <v>0</v>
      </c>
      <c r="H27" s="428"/>
      <c r="I27" s="81"/>
      <c r="J27" s="6" t="s">
        <v>92</v>
      </c>
    </row>
    <row r="28" spans="1:12" ht="27" customHeight="1" thickBot="1">
      <c r="A28" s="1"/>
      <c r="C28" s="250" t="s">
        <v>191</v>
      </c>
      <c r="D28" s="108"/>
      <c r="E28" s="242">
        <f>SUM(E22:E27)</f>
        <v>68753</v>
      </c>
      <c r="F28" s="406">
        <f>E28/E8</f>
        <v>6.8078727855698804E-3</v>
      </c>
      <c r="G28" s="103">
        <f>SUM(G22:G27)</f>
        <v>40856</v>
      </c>
      <c r="H28" s="421">
        <f>G28/G8</f>
        <v>4.106130653266332E-3</v>
      </c>
      <c r="I28" s="100"/>
      <c r="J28" s="6" t="s">
        <v>84</v>
      </c>
      <c r="L28" s="7" t="s">
        <v>5</v>
      </c>
    </row>
    <row r="29" spans="1:12">
      <c r="A29" s="1"/>
      <c r="C29" s="3"/>
      <c r="D29" s="3"/>
      <c r="E29" s="260" t="s">
        <v>5</v>
      </c>
      <c r="F29" s="408"/>
      <c r="G29" s="3"/>
      <c r="H29" s="429"/>
      <c r="I29" s="3"/>
      <c r="J29" s="6"/>
    </row>
    <row r="30" spans="1:12">
      <c r="A30" s="11" t="s">
        <v>20</v>
      </c>
      <c r="B30" s="12"/>
      <c r="C30" s="451" t="s">
        <v>192</v>
      </c>
      <c r="D30" s="83"/>
      <c r="E30" s="257">
        <f>-8200-9955</f>
        <v>-18155</v>
      </c>
      <c r="F30" s="400"/>
      <c r="G30" s="85">
        <v>-9500</v>
      </c>
      <c r="H30" s="417"/>
      <c r="I30" s="94"/>
      <c r="J30" s="6" t="s">
        <v>87</v>
      </c>
    </row>
    <row r="31" spans="1:12">
      <c r="A31" s="1"/>
      <c r="C31" s="86"/>
      <c r="D31" s="87"/>
      <c r="E31" s="261"/>
      <c r="F31" s="413"/>
      <c r="G31" s="89"/>
      <c r="H31" s="430"/>
      <c r="I31" s="94"/>
      <c r="J31" s="6"/>
    </row>
    <row r="32" spans="1:12" ht="12.75" thickBot="1">
      <c r="A32" s="1"/>
      <c r="C32" s="250" t="s">
        <v>193</v>
      </c>
      <c r="D32" s="91"/>
      <c r="E32" s="237">
        <f>SUM(E28:E30)</f>
        <v>50598</v>
      </c>
      <c r="F32" s="404">
        <f>E32/E8</f>
        <v>5.0101776970352535E-3</v>
      </c>
      <c r="G32" s="92">
        <f>SUM(G28:G30)</f>
        <v>31356</v>
      </c>
      <c r="H32" s="419">
        <f>G32/G8</f>
        <v>3.1513567839195982E-3</v>
      </c>
      <c r="I32" s="100"/>
      <c r="J32" s="6"/>
    </row>
    <row r="33" spans="1:13">
      <c r="A33" s="1"/>
      <c r="C33" s="3"/>
      <c r="D33" s="3"/>
      <c r="J33" s="6"/>
    </row>
    <row r="34" spans="1:13">
      <c r="A34" s="1"/>
      <c r="J34" s="6"/>
    </row>
    <row r="35" spans="1:13">
      <c r="A35" s="1"/>
      <c r="J35" s="6"/>
    </row>
    <row r="36" spans="1:13">
      <c r="A36" s="1"/>
      <c r="J36" s="6"/>
    </row>
    <row r="37" spans="1:13">
      <c r="A37" s="1"/>
      <c r="J37" s="6"/>
    </row>
    <row r="38" spans="1:13">
      <c r="A38" s="1"/>
      <c r="J38" s="6"/>
    </row>
    <row r="39" spans="1:13">
      <c r="A39" s="1"/>
      <c r="J39" s="6"/>
      <c r="M39" s="7" t="s">
        <v>5</v>
      </c>
    </row>
    <row r="40" spans="1:13">
      <c r="A40" s="1"/>
      <c r="C40" s="7" t="s">
        <v>5</v>
      </c>
      <c r="J40" s="6"/>
    </row>
    <row r="41" spans="1:13">
      <c r="A41" s="1"/>
      <c r="J41" s="6"/>
    </row>
    <row r="42" spans="1:13">
      <c r="A42" s="23"/>
      <c r="B42" s="24"/>
      <c r="J42" s="25"/>
    </row>
    <row r="43" spans="1:13">
      <c r="A43" s="1"/>
      <c r="J43" s="6"/>
    </row>
    <row r="44" spans="1:13">
      <c r="A44" s="1"/>
      <c r="J44" s="6"/>
    </row>
    <row r="45" spans="1:13">
      <c r="A45" s="1"/>
      <c r="J45" s="6"/>
    </row>
    <row r="46" spans="1:13">
      <c r="A46" s="1"/>
      <c r="J46" s="6"/>
    </row>
    <row r="47" spans="1:13">
      <c r="A47" s="1"/>
      <c r="J47" s="6"/>
    </row>
    <row r="48" spans="1:13">
      <c r="A48" s="1"/>
      <c r="J48" s="1"/>
    </row>
    <row r="49" spans="1:10">
      <c r="A49" s="1"/>
      <c r="J49" s="1"/>
    </row>
    <row r="50" spans="1:10">
      <c r="A50" s="1"/>
      <c r="B50" s="1"/>
      <c r="C50" s="118"/>
      <c r="D50" s="118"/>
      <c r="E50" s="118"/>
      <c r="F50" s="118"/>
      <c r="G50" s="118"/>
      <c r="H50" s="118"/>
      <c r="I50" s="118"/>
      <c r="J50" s="1"/>
    </row>
    <row r="51" spans="1:10">
      <c r="A51" s="1"/>
      <c r="B51" s="1"/>
      <c r="C51" s="118"/>
      <c r="D51" s="118"/>
      <c r="E51" s="118"/>
      <c r="F51" s="118"/>
      <c r="G51" s="118"/>
      <c r="H51" s="118"/>
      <c r="I51" s="118"/>
      <c r="J51" s="6"/>
    </row>
    <row r="52" spans="1:10">
      <c r="A52" s="1"/>
      <c r="B52" s="1"/>
      <c r="C52" s="118"/>
      <c r="D52" s="118"/>
      <c r="E52" s="118"/>
      <c r="F52" s="118"/>
      <c r="G52" s="118"/>
      <c r="H52" s="118"/>
      <c r="I52" s="118"/>
      <c r="J52" s="6"/>
    </row>
    <row r="53" spans="1:10">
      <c r="A53" s="1"/>
      <c r="B53" s="1"/>
      <c r="C53" s="118"/>
      <c r="D53" s="118"/>
      <c r="E53" s="118"/>
      <c r="F53" s="118"/>
      <c r="G53" s="118"/>
      <c r="H53" s="118"/>
      <c r="I53" s="118"/>
      <c r="J53" s="6"/>
    </row>
  </sheetData>
  <pageMargins left="0.19685039370078741" right="0.19685039370078741" top="0.39370078740157483" bottom="0.39370078740157483" header="0.31496062992125984" footer="0.31496062992125984"/>
  <pageSetup paperSize="9" scale="80"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N40"/>
  <sheetViews>
    <sheetView showGridLines="0" topLeftCell="A19" zoomScaleNormal="100" workbookViewId="0">
      <selection activeCell="C3" sqref="C3"/>
    </sheetView>
  </sheetViews>
  <sheetFormatPr baseColWidth="10" defaultColWidth="9.140625" defaultRowHeight="12"/>
  <cols>
    <col min="1" max="1" width="8.85546875" style="112" bestFit="1" customWidth="1"/>
    <col min="2" max="2" width="1.28515625" style="2" customWidth="1"/>
    <col min="3" max="3" width="72.28515625" style="7" customWidth="1"/>
    <col min="4" max="4" width="2.140625" style="7" customWidth="1"/>
    <col min="5" max="6" width="14" style="7" customWidth="1"/>
    <col min="7" max="7" width="1.7109375" style="7" customWidth="1"/>
    <col min="8" max="8" width="7.28515625" style="113" bestFit="1" customWidth="1"/>
    <col min="9" max="10" width="9.140625" style="7"/>
    <col min="11" max="11" width="11.28515625" style="7" bestFit="1" customWidth="1"/>
    <col min="12" max="16384" width="9.140625" style="7"/>
  </cols>
  <sheetData>
    <row r="1" spans="1:14">
      <c r="A1" s="1"/>
      <c r="B1" s="1"/>
      <c r="C1" s="118"/>
      <c r="D1" s="118"/>
      <c r="E1" s="118"/>
      <c r="F1" s="118"/>
      <c r="G1" s="118"/>
      <c r="H1" s="6"/>
    </row>
    <row r="2" spans="1:14">
      <c r="A2" s="1"/>
      <c r="B2" s="1"/>
      <c r="C2" s="118"/>
      <c r="D2" s="118"/>
      <c r="E2" s="118"/>
      <c r="F2" s="118"/>
      <c r="G2" s="118"/>
      <c r="H2" s="6"/>
    </row>
    <row r="3" spans="1:14" s="3" customFormat="1" ht="36">
      <c r="A3" s="200" t="s">
        <v>114</v>
      </c>
      <c r="B3" s="2"/>
      <c r="C3" s="252" t="s">
        <v>128</v>
      </c>
      <c r="D3" s="82"/>
      <c r="E3" s="146"/>
      <c r="F3" s="71" t="s">
        <v>5</v>
      </c>
      <c r="G3" s="35"/>
      <c r="H3" s="200" t="s">
        <v>127</v>
      </c>
    </row>
    <row r="4" spans="1:14">
      <c r="A4" s="125" t="s">
        <v>5</v>
      </c>
      <c r="B4" s="126"/>
      <c r="C4" s="201"/>
      <c r="D4" s="203"/>
      <c r="E4" s="202"/>
      <c r="G4" s="34"/>
      <c r="H4" s="207" t="s">
        <v>5</v>
      </c>
    </row>
    <row r="5" spans="1:14">
      <c r="A5" s="1"/>
      <c r="C5" s="201"/>
      <c r="D5" s="203"/>
      <c r="E5" s="202"/>
      <c r="G5" s="34"/>
      <c r="H5" s="6"/>
    </row>
    <row r="6" spans="1:14" s="255" customFormat="1" ht="23.25">
      <c r="A6" s="1" t="s">
        <v>57</v>
      </c>
      <c r="B6" s="253"/>
      <c r="C6" s="447" t="s">
        <v>194</v>
      </c>
      <c r="D6" s="254"/>
      <c r="E6" s="254"/>
      <c r="F6" s="233"/>
      <c r="H6" s="256" t="s">
        <v>5</v>
      </c>
    </row>
    <row r="7" spans="1:14">
      <c r="A7" s="1"/>
      <c r="C7" s="20"/>
      <c r="D7" s="203"/>
      <c r="E7" s="203"/>
      <c r="F7" s="35"/>
      <c r="H7" s="6"/>
    </row>
    <row r="8" spans="1:14" ht="14.25" customHeight="1">
      <c r="A8" s="1"/>
      <c r="C8" s="20"/>
      <c r="D8" s="20"/>
      <c r="E8" s="203"/>
      <c r="F8" s="35"/>
      <c r="H8" s="6"/>
    </row>
    <row r="9" spans="1:14" ht="15" customHeight="1">
      <c r="A9" s="1"/>
      <c r="C9" s="71"/>
      <c r="D9" s="37"/>
      <c r="E9" s="268">
        <f>Parametereingabe!C9</f>
        <v>2013</v>
      </c>
      <c r="F9" s="267">
        <f>Parametereingabe!C12</f>
        <v>2012</v>
      </c>
      <c r="G9" s="72"/>
      <c r="H9" s="6"/>
    </row>
    <row r="10" spans="1:14" ht="21.75" customHeight="1">
      <c r="A10" s="11" t="s">
        <v>11</v>
      </c>
      <c r="B10" s="12"/>
      <c r="C10" s="436" t="s">
        <v>174</v>
      </c>
      <c r="D10" s="73"/>
      <c r="E10" s="74">
        <f>'Compte de resultat 1'!E8</f>
        <v>10099043</v>
      </c>
      <c r="F10" s="75">
        <f>'Compte de resultat 1'!G8</f>
        <v>9950000</v>
      </c>
      <c r="G10" s="72"/>
      <c r="H10" s="6"/>
      <c r="J10" s="7" t="s">
        <v>5</v>
      </c>
      <c r="N10" s="7" t="s">
        <v>5</v>
      </c>
    </row>
    <row r="11" spans="1:14">
      <c r="A11" s="11" t="s">
        <v>12</v>
      </c>
      <c r="B11" s="12"/>
      <c r="C11" s="437" t="s">
        <v>198</v>
      </c>
      <c r="D11" s="76"/>
      <c r="E11" s="77">
        <v>-9191040</v>
      </c>
      <c r="F11" s="78">
        <v>-9163148</v>
      </c>
      <c r="G11" s="72"/>
      <c r="H11" s="6"/>
    </row>
    <row r="12" spans="1:14" ht="15" customHeight="1">
      <c r="A12" s="11" t="s">
        <v>13</v>
      </c>
      <c r="B12" s="12"/>
      <c r="C12" s="437" t="s">
        <v>199</v>
      </c>
      <c r="D12" s="76"/>
      <c r="E12" s="77">
        <v>-696000</v>
      </c>
      <c r="F12" s="78">
        <v>-703152</v>
      </c>
      <c r="H12" s="6"/>
    </row>
    <row r="13" spans="1:14" ht="15" customHeight="1">
      <c r="A13" s="11" t="s">
        <v>14</v>
      </c>
      <c r="B13" s="12"/>
      <c r="C13" s="437" t="s">
        <v>184</v>
      </c>
      <c r="D13" s="76"/>
      <c r="E13" s="77">
        <f>'Compte de resultat 1'!E20</f>
        <v>-58550</v>
      </c>
      <c r="F13" s="78">
        <f>'Compte de resultat 1'!G20</f>
        <v>-47000</v>
      </c>
      <c r="H13" s="6" t="s">
        <v>86</v>
      </c>
    </row>
    <row r="14" spans="1:14" ht="15" customHeight="1">
      <c r="A14" s="11" t="s">
        <v>14</v>
      </c>
      <c r="B14" s="12"/>
      <c r="C14" s="437" t="s">
        <v>185</v>
      </c>
      <c r="D14" s="76"/>
      <c r="E14" s="77">
        <f>'Compte de resultat 1'!E21</f>
        <v>15300</v>
      </c>
      <c r="F14" s="78">
        <f>'Compte de resultat 1'!G21</f>
        <v>4156</v>
      </c>
      <c r="H14" s="6" t="s">
        <v>86</v>
      </c>
    </row>
    <row r="15" spans="1:14" ht="15" customHeight="1">
      <c r="A15" s="11" t="s">
        <v>15</v>
      </c>
      <c r="B15" s="12"/>
      <c r="C15" s="437" t="s">
        <v>187</v>
      </c>
      <c r="D15" s="76"/>
      <c r="E15" s="77">
        <f>'Compte de resultat 1'!E24</f>
        <v>0</v>
      </c>
      <c r="F15" s="78">
        <f>'Compte de resultat 1'!G24</f>
        <v>0</v>
      </c>
      <c r="H15" s="6" t="s">
        <v>105</v>
      </c>
    </row>
    <row r="16" spans="1:14" ht="15" customHeight="1">
      <c r="A16" s="11" t="s">
        <v>15</v>
      </c>
      <c r="B16" s="12"/>
      <c r="C16" s="437" t="s">
        <v>188</v>
      </c>
      <c r="D16" s="76"/>
      <c r="E16" s="77">
        <f>'Compte de resultat 1'!E25</f>
        <v>0</v>
      </c>
      <c r="F16" s="78">
        <f>'Compte de resultat 1'!G25</f>
        <v>0</v>
      </c>
      <c r="H16" s="6" t="s">
        <v>105</v>
      </c>
    </row>
    <row r="17" spans="1:8" ht="15" customHeight="1">
      <c r="A17" s="11" t="s">
        <v>16</v>
      </c>
      <c r="B17" s="12"/>
      <c r="C17" s="437" t="s">
        <v>200</v>
      </c>
      <c r="D17" s="76"/>
      <c r="E17" s="77">
        <f>'Compte de resultat 1'!E26</f>
        <v>-100000</v>
      </c>
      <c r="F17" s="78">
        <f>'Compte de resultat 1'!G26</f>
        <v>0</v>
      </c>
      <c r="H17" s="6"/>
    </row>
    <row r="18" spans="1:8" ht="15" customHeight="1">
      <c r="A18" s="11" t="s">
        <v>16</v>
      </c>
      <c r="B18" s="12"/>
      <c r="C18" s="437" t="s">
        <v>200</v>
      </c>
      <c r="D18" s="80"/>
      <c r="E18" s="65">
        <f>'Compte de resultat 1'!E27</f>
        <v>0</v>
      </c>
      <c r="F18" s="81">
        <f>'Compte de resultat 1'!G27</f>
        <v>0</v>
      </c>
      <c r="H18" s="6" t="s">
        <v>92</v>
      </c>
    </row>
    <row r="19" spans="1:8" ht="15" customHeight="1">
      <c r="A19" s="11" t="s">
        <v>17</v>
      </c>
      <c r="B19" s="12"/>
      <c r="C19" s="82" t="s">
        <v>192</v>
      </c>
      <c r="D19" s="83"/>
      <c r="E19" s="84">
        <f>'Compte de resultat 1'!E30</f>
        <v>-18155</v>
      </c>
      <c r="F19" s="85">
        <f>'Compte de resultat 1'!G30</f>
        <v>-9500</v>
      </c>
      <c r="H19" s="6" t="s">
        <v>87</v>
      </c>
    </row>
    <row r="20" spans="1:8" ht="3.75" customHeight="1">
      <c r="A20" s="1"/>
      <c r="C20" s="86"/>
      <c r="D20" s="87"/>
      <c r="E20" s="88"/>
      <c r="F20" s="89"/>
      <c r="H20" s="6" t="s">
        <v>5</v>
      </c>
    </row>
    <row r="21" spans="1:8" ht="12.75" thickBot="1">
      <c r="A21" s="1"/>
      <c r="C21" s="439" t="s">
        <v>193</v>
      </c>
      <c r="D21" s="91"/>
      <c r="E21" s="62">
        <f>SUM(E10:E19)</f>
        <v>50598</v>
      </c>
      <c r="F21" s="92">
        <f>SUM(F10:F19)</f>
        <v>31356</v>
      </c>
      <c r="H21" s="6"/>
    </row>
    <row r="22" spans="1:8">
      <c r="A22" s="1"/>
      <c r="E22" s="14" t="s">
        <v>5</v>
      </c>
      <c r="F22" s="14" t="s">
        <v>5</v>
      </c>
      <c r="H22" s="6"/>
    </row>
    <row r="23" spans="1:8">
      <c r="A23" s="1"/>
      <c r="E23" s="14" t="s">
        <v>5</v>
      </c>
      <c r="F23" s="14" t="s">
        <v>5</v>
      </c>
      <c r="H23" s="6" t="s">
        <v>5</v>
      </c>
    </row>
    <row r="24" spans="1:8">
      <c r="A24" s="1"/>
      <c r="H24" s="6"/>
    </row>
    <row r="25" spans="1:8" ht="24">
      <c r="A25" s="1" t="s">
        <v>58</v>
      </c>
      <c r="C25" s="454" t="s">
        <v>197</v>
      </c>
      <c r="H25" s="6"/>
    </row>
    <row r="26" spans="1:8">
      <c r="A26" s="1"/>
      <c r="H26" s="6" t="s">
        <v>5</v>
      </c>
    </row>
    <row r="27" spans="1:8">
      <c r="A27" s="1"/>
      <c r="C27" s="444" t="s">
        <v>195</v>
      </c>
      <c r="D27" s="76"/>
      <c r="E27" s="77">
        <f>'Compte de resultat 1'!E13</f>
        <v>-1100020</v>
      </c>
      <c r="F27" s="78">
        <f>'Compte de resultat 1'!G13</f>
        <v>-999700</v>
      </c>
      <c r="H27" s="6"/>
    </row>
    <row r="28" spans="1:8">
      <c r="A28" s="1"/>
      <c r="C28" s="436" t="s">
        <v>181</v>
      </c>
      <c r="D28" s="76"/>
      <c r="E28" s="77">
        <f>'Compte de resultat 1'!E17</f>
        <v>-87020</v>
      </c>
      <c r="F28" s="78">
        <f>'Compte de resultat 1'!G17</f>
        <v>-77100</v>
      </c>
      <c r="H28" s="13" t="s">
        <v>5</v>
      </c>
    </row>
    <row r="29" spans="1:8">
      <c r="A29" s="1"/>
      <c r="C29" s="436" t="s">
        <v>196</v>
      </c>
      <c r="D29" s="76"/>
      <c r="E29" s="77">
        <f>'Compte de resultat 1'!E18</f>
        <v>0</v>
      </c>
      <c r="F29" s="78">
        <f>'Compte de resultat 1'!G18</f>
        <v>0</v>
      </c>
      <c r="H29" s="6" t="s">
        <v>92</v>
      </c>
    </row>
    <row r="30" spans="1:8">
      <c r="A30" s="1"/>
      <c r="H30" s="13" t="s">
        <v>5</v>
      </c>
    </row>
    <row r="31" spans="1:8">
      <c r="A31" s="1"/>
      <c r="H31" s="6"/>
    </row>
    <row r="32" spans="1:8">
      <c r="A32" s="1"/>
      <c r="H32" s="6"/>
    </row>
    <row r="33" spans="1:8">
      <c r="A33" s="1"/>
      <c r="H33" s="6" t="s">
        <v>5</v>
      </c>
    </row>
    <row r="34" spans="1:8">
      <c r="A34" s="1"/>
      <c r="H34" s="6"/>
    </row>
    <row r="35" spans="1:8">
      <c r="A35" s="1"/>
      <c r="H35" s="6"/>
    </row>
    <row r="36" spans="1:8">
      <c r="A36" s="1"/>
      <c r="H36" s="6"/>
    </row>
    <row r="37" spans="1:8">
      <c r="A37" s="1"/>
      <c r="H37" s="6"/>
    </row>
    <row r="38" spans="1:8">
      <c r="A38" s="1"/>
      <c r="H38" s="6"/>
    </row>
    <row r="39" spans="1:8">
      <c r="A39" s="1"/>
      <c r="H39" s="6"/>
    </row>
    <row r="40" spans="1:8">
      <c r="A40" s="1"/>
      <c r="H40" s="6"/>
    </row>
  </sheetData>
  <pageMargins left="0.19685039370078741" right="0.19685039370078741" top="0.39370078740157483" bottom="0.39370078740157483" header="0.31496062992125984" footer="0.31496062992125984"/>
  <pageSetup paperSize="9" scale="80" fitToHeight="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M155"/>
  <sheetViews>
    <sheetView showGridLines="0" zoomScaleNormal="100" workbookViewId="0">
      <selection activeCell="C27" sqref="C27"/>
    </sheetView>
  </sheetViews>
  <sheetFormatPr baseColWidth="10" defaultColWidth="9.140625" defaultRowHeight="12"/>
  <cols>
    <col min="1" max="1" width="8.42578125" style="199" bestFit="1" customWidth="1"/>
    <col min="2" max="2" width="3.5703125" style="7" customWidth="1"/>
    <col min="3" max="3" width="69" style="7" customWidth="1"/>
    <col min="4" max="4" width="2.140625" style="7" customWidth="1"/>
    <col min="5" max="6" width="14" style="7" customWidth="1"/>
    <col min="7" max="7" width="3.7109375" style="7" customWidth="1"/>
    <col min="8" max="8" width="7.28515625" style="113" bestFit="1" customWidth="1"/>
    <col min="9" max="16384" width="9.140625" style="7"/>
  </cols>
  <sheetData>
    <row r="1" spans="1:13">
      <c r="A1" s="218"/>
      <c r="B1" s="32"/>
      <c r="C1" s="32"/>
      <c r="D1" s="32"/>
      <c r="E1" s="32"/>
      <c r="F1" s="32"/>
      <c r="G1" s="32"/>
      <c r="H1" s="41"/>
    </row>
    <row r="2" spans="1:13">
      <c r="A2" s="218"/>
      <c r="B2" s="32"/>
      <c r="C2" s="32"/>
      <c r="D2" s="32"/>
      <c r="E2" s="32"/>
      <c r="F2" s="32"/>
      <c r="G2" s="32"/>
      <c r="H2" s="41"/>
    </row>
    <row r="3" spans="1:13" ht="36">
      <c r="A3" s="367" t="s">
        <v>114</v>
      </c>
      <c r="B3" s="219"/>
      <c r="C3" s="252" t="s">
        <v>128</v>
      </c>
      <c r="D3" s="82"/>
      <c r="E3" s="146"/>
      <c r="F3" s="71" t="s">
        <v>5</v>
      </c>
      <c r="G3" s="219"/>
      <c r="H3" s="367" t="s">
        <v>127</v>
      </c>
    </row>
    <row r="4" spans="1:13">
      <c r="A4" s="220" t="s">
        <v>5</v>
      </c>
      <c r="C4" s="124"/>
      <c r="D4" s="20"/>
      <c r="E4" s="221"/>
      <c r="F4" s="35"/>
      <c r="H4" s="147" t="s">
        <v>5</v>
      </c>
    </row>
    <row r="5" spans="1:13" s="70" customFormat="1" ht="47.1" customHeight="1">
      <c r="A5" s="38" t="s">
        <v>41</v>
      </c>
      <c r="C5" s="455" t="s">
        <v>201</v>
      </c>
      <c r="D5" s="33"/>
      <c r="E5" s="33"/>
      <c r="F5" s="3"/>
      <c r="H5" s="148" t="s">
        <v>5</v>
      </c>
    </row>
    <row r="6" spans="1:13">
      <c r="A6" s="38"/>
      <c r="C6" s="20" t="s">
        <v>147</v>
      </c>
      <c r="D6" s="34"/>
      <c r="E6" s="9" t="s">
        <v>5</v>
      </c>
      <c r="F6" s="35" t="s">
        <v>5</v>
      </c>
      <c r="H6" s="148" t="s">
        <v>5</v>
      </c>
    </row>
    <row r="7" spans="1:13" ht="15" customHeight="1">
      <c r="A7" s="220" t="s">
        <v>5</v>
      </c>
      <c r="C7" s="36"/>
      <c r="D7" s="37"/>
      <c r="E7" s="268">
        <f>Parametereingabe!C9</f>
        <v>2013</v>
      </c>
      <c r="F7" s="266">
        <f>Parametereingabe!C12</f>
        <v>2012</v>
      </c>
      <c r="H7" s="148" t="s">
        <v>5</v>
      </c>
    </row>
    <row r="8" spans="1:13" ht="15" customHeight="1">
      <c r="A8" s="38"/>
      <c r="C8" s="271" t="str">
        <f>'Compte de resultat 1'!$C$32</f>
        <v>Bénéfice de l'exercice / (Perte de l'exercice)</v>
      </c>
      <c r="D8" s="39"/>
      <c r="E8" s="262">
        <f>'Compte de resultat 1'!E32</f>
        <v>50598</v>
      </c>
      <c r="F8" s="40">
        <f>'Compte de resultat 1'!G32</f>
        <v>31356</v>
      </c>
      <c r="G8" s="72"/>
      <c r="H8" s="41"/>
    </row>
    <row r="9" spans="1:13" ht="15" customHeight="1">
      <c r="A9" s="38"/>
      <c r="C9" s="437" t="s">
        <v>202</v>
      </c>
      <c r="D9" s="42"/>
      <c r="E9" s="263">
        <f>-'Compte de resultat 1'!E17</f>
        <v>87020</v>
      </c>
      <c r="F9" s="43">
        <f>-'Compte de resultat 1'!G17</f>
        <v>77100</v>
      </c>
      <c r="H9" s="41"/>
    </row>
    <row r="10" spans="1:13" ht="15" customHeight="1">
      <c r="A10" s="38"/>
      <c r="C10" s="437" t="s">
        <v>203</v>
      </c>
      <c r="D10" s="44"/>
      <c r="E10" s="263">
        <v>0</v>
      </c>
      <c r="F10" s="43">
        <v>-10500</v>
      </c>
      <c r="G10" s="97" t="s">
        <v>5</v>
      </c>
      <c r="H10" s="41"/>
      <c r="I10" s="97"/>
      <c r="J10" s="97"/>
      <c r="K10" s="97"/>
      <c r="L10" s="97"/>
      <c r="M10" s="97"/>
    </row>
    <row r="11" spans="1:13" ht="15" customHeight="1">
      <c r="A11" s="38"/>
      <c r="C11" s="437" t="s">
        <v>204</v>
      </c>
      <c r="D11" s="321"/>
      <c r="E11" s="322">
        <v>-4000</v>
      </c>
      <c r="F11" s="323">
        <v>0</v>
      </c>
      <c r="G11" s="97"/>
      <c r="H11" s="41"/>
      <c r="I11" s="97"/>
      <c r="J11" s="97"/>
      <c r="K11" s="97"/>
      <c r="L11" s="97"/>
      <c r="M11" s="97"/>
    </row>
    <row r="12" spans="1:13" ht="15" customHeight="1">
      <c r="A12" s="38"/>
      <c r="C12" s="437" t="s">
        <v>205</v>
      </c>
      <c r="D12" s="45"/>
      <c r="E12" s="239">
        <f>Actifs!F11-Actifs!E11+Actifs!F12-Actifs!E12+Actifs!F13-Actifs!E13+Actifs!F14-Actifs!E14+Actifs!F15-Actifs!E15</f>
        <v>-197499</v>
      </c>
      <c r="F12" s="46">
        <v>-10235</v>
      </c>
      <c r="G12" s="97"/>
      <c r="H12" s="41"/>
      <c r="I12" s="97"/>
      <c r="J12" s="97"/>
      <c r="K12" s="97"/>
      <c r="L12" s="97"/>
      <c r="M12" s="97"/>
    </row>
    <row r="13" spans="1:13" ht="15" customHeight="1">
      <c r="A13" s="38"/>
      <c r="C13" s="437" t="s">
        <v>206</v>
      </c>
      <c r="D13" s="47"/>
      <c r="E13" s="240">
        <f>+Passifs!E11-Passifs!F11+Passifs!E13-Passifs!F13+Passifs!E14-Passifs!F14+Passifs!E15-Passifs!F15+Passifs!E22-Passifs!F22+Passifs!E23-Passifs!F23</f>
        <v>182458</v>
      </c>
      <c r="F13" s="48">
        <f>50751-650</f>
        <v>50101</v>
      </c>
      <c r="H13" s="41"/>
    </row>
    <row r="14" spans="1:13" ht="15" customHeight="1" thickBot="1">
      <c r="A14" s="38"/>
      <c r="C14" s="439" t="s">
        <v>207</v>
      </c>
      <c r="D14" s="49"/>
      <c r="E14" s="242">
        <f>SUM(E8:E13)</f>
        <v>118577</v>
      </c>
      <c r="F14" s="50">
        <f>SUM(F8:F13)</f>
        <v>137822</v>
      </c>
      <c r="H14" s="41"/>
    </row>
    <row r="15" spans="1:13" ht="15" customHeight="1">
      <c r="A15" s="38"/>
      <c r="C15" s="8"/>
      <c r="D15" s="35"/>
      <c r="E15" s="245"/>
      <c r="F15" s="51"/>
      <c r="H15" s="41"/>
    </row>
    <row r="16" spans="1:13" ht="15" customHeight="1">
      <c r="A16" s="38"/>
      <c r="C16" s="456" t="s">
        <v>208</v>
      </c>
      <c r="D16" s="42"/>
      <c r="E16" s="263">
        <f>-E9-Actifs!E22+Actifs!F22-Actifs!E21+Actifs!F21-Actifs!E20+Actifs!F20-Actifs!E23+Actifs!F23-E11</f>
        <v>-107020</v>
      </c>
      <c r="F16" s="52">
        <f>-154231-128651</f>
        <v>-282882</v>
      </c>
      <c r="G16" s="7" t="s">
        <v>5</v>
      </c>
      <c r="H16" s="41" t="s">
        <v>5</v>
      </c>
    </row>
    <row r="17" spans="1:10" ht="15" customHeight="1">
      <c r="A17" s="38"/>
      <c r="C17" s="457" t="s">
        <v>209</v>
      </c>
      <c r="D17" s="47"/>
      <c r="E17" s="240">
        <v>0</v>
      </c>
      <c r="F17" s="48">
        <v>55004</v>
      </c>
      <c r="H17" s="41"/>
    </row>
    <row r="18" spans="1:10" ht="15" customHeight="1" thickBot="1">
      <c r="A18" s="38"/>
      <c r="C18" s="250" t="s">
        <v>210</v>
      </c>
      <c r="D18" s="49"/>
      <c r="E18" s="242">
        <f>SUM(E16:E17)</f>
        <v>-107020</v>
      </c>
      <c r="F18" s="50">
        <f>SUM(F16:F17)</f>
        <v>-227878</v>
      </c>
      <c r="H18" s="41"/>
    </row>
    <row r="19" spans="1:10" ht="15" customHeight="1">
      <c r="A19" s="38"/>
      <c r="C19" s="53"/>
      <c r="D19" s="54"/>
      <c r="E19" s="241"/>
      <c r="F19" s="55"/>
      <c r="H19" s="41" t="s">
        <v>5</v>
      </c>
      <c r="J19" s="7" t="s">
        <v>5</v>
      </c>
    </row>
    <row r="20" spans="1:10" ht="15" customHeight="1">
      <c r="A20" s="38"/>
      <c r="C20" s="458" t="s">
        <v>211</v>
      </c>
      <c r="D20" s="56"/>
      <c r="E20" s="239">
        <f>Passifs!E12-Passifs!F12+Passifs!E20-Passifs!F20</f>
        <v>109900</v>
      </c>
      <c r="F20" s="57">
        <v>-50000</v>
      </c>
      <c r="H20" s="41"/>
    </row>
    <row r="21" spans="1:10" ht="15" customHeight="1">
      <c r="A21" s="38"/>
      <c r="C21" s="456" t="s">
        <v>212</v>
      </c>
      <c r="D21" s="45"/>
      <c r="E21" s="239">
        <v>0</v>
      </c>
      <c r="F21" s="46">
        <v>50000</v>
      </c>
      <c r="H21" s="41"/>
    </row>
    <row r="22" spans="1:10" ht="15" customHeight="1">
      <c r="A22" s="38"/>
      <c r="C22" s="456" t="s">
        <v>213</v>
      </c>
      <c r="D22" s="58"/>
      <c r="E22" s="263">
        <v>-50000</v>
      </c>
      <c r="F22" s="43">
        <v>0</v>
      </c>
      <c r="H22" s="41"/>
      <c r="J22" s="7" t="s">
        <v>5</v>
      </c>
    </row>
    <row r="23" spans="1:10" ht="15" customHeight="1">
      <c r="A23" s="38"/>
      <c r="C23" s="457" t="s">
        <v>214</v>
      </c>
      <c r="D23" s="59"/>
      <c r="E23" s="264">
        <v>-10000</v>
      </c>
      <c r="F23" s="60">
        <v>0</v>
      </c>
      <c r="H23" s="41" t="s">
        <v>5</v>
      </c>
    </row>
    <row r="24" spans="1:10" ht="15" customHeight="1" thickBot="1">
      <c r="A24" s="38"/>
      <c r="C24" s="250" t="s">
        <v>215</v>
      </c>
      <c r="D24" s="49"/>
      <c r="E24" s="242">
        <f>SUM(E20:E23)</f>
        <v>49900</v>
      </c>
      <c r="F24" s="50">
        <f>SUM(F20:F23)</f>
        <v>0</v>
      </c>
      <c r="H24" s="41"/>
    </row>
    <row r="25" spans="1:10" s="26" customFormat="1" ht="15" customHeight="1">
      <c r="A25" s="38"/>
      <c r="C25" s="8"/>
      <c r="D25" s="35"/>
      <c r="E25" s="245"/>
      <c r="F25" s="51"/>
      <c r="H25" s="41"/>
    </row>
    <row r="26" spans="1:10" ht="15" customHeight="1" thickBot="1">
      <c r="A26" s="38"/>
      <c r="C26" s="250" t="s">
        <v>216</v>
      </c>
      <c r="D26" s="61"/>
      <c r="E26" s="237">
        <f>E14+E18+E24</f>
        <v>61457</v>
      </c>
      <c r="F26" s="63">
        <f>F24+F18+F14</f>
        <v>-90056</v>
      </c>
      <c r="H26" s="41" t="s">
        <v>5</v>
      </c>
    </row>
    <row r="27" spans="1:10" ht="15" customHeight="1">
      <c r="A27" s="38"/>
      <c r="C27" s="313"/>
      <c r="D27" s="314"/>
      <c r="E27" s="241"/>
      <c r="F27" s="133"/>
      <c r="H27" s="41"/>
    </row>
    <row r="28" spans="1:10" s="15" customFormat="1" ht="15" customHeight="1">
      <c r="A28" s="64"/>
      <c r="C28" s="459" t="s">
        <v>217</v>
      </c>
      <c r="D28" s="96"/>
      <c r="E28" s="315">
        <f>F30</f>
        <v>69045</v>
      </c>
      <c r="F28" s="175">
        <v>159101</v>
      </c>
      <c r="H28" s="41" t="s">
        <v>88</v>
      </c>
    </row>
    <row r="29" spans="1:10" ht="15" customHeight="1">
      <c r="A29" s="38"/>
      <c r="C29" s="460" t="s">
        <v>218</v>
      </c>
      <c r="D29" s="35"/>
      <c r="E29" s="244">
        <f>E26</f>
        <v>61457</v>
      </c>
      <c r="F29" s="66">
        <f>F26</f>
        <v>-90056</v>
      </c>
      <c r="H29" s="41"/>
    </row>
    <row r="30" spans="1:10" s="15" customFormat="1" ht="15" customHeight="1" thickBot="1">
      <c r="A30" s="64"/>
      <c r="C30" s="250" t="s">
        <v>219</v>
      </c>
      <c r="D30" s="67"/>
      <c r="E30" s="242">
        <f>Actifs!E10</f>
        <v>130502</v>
      </c>
      <c r="F30" s="50">
        <f>Actifs!F10</f>
        <v>69045</v>
      </c>
      <c r="H30" s="68"/>
    </row>
    <row r="31" spans="1:10" ht="15" customHeight="1">
      <c r="A31" s="38"/>
      <c r="C31" s="53"/>
      <c r="D31" s="69"/>
      <c r="E31" s="265" t="s">
        <v>5</v>
      </c>
      <c r="F31" s="265" t="s">
        <v>5</v>
      </c>
      <c r="H31" s="41"/>
    </row>
    <row r="32" spans="1:10">
      <c r="A32" s="38"/>
      <c r="C32" s="3"/>
      <c r="D32" s="3"/>
      <c r="E32" s="70"/>
      <c r="F32" s="3"/>
      <c r="H32" s="41"/>
    </row>
    <row r="33" spans="1:10">
      <c r="A33" s="38"/>
      <c r="C33" s="3"/>
      <c r="D33" s="3"/>
      <c r="E33" s="70"/>
      <c r="F33" s="3"/>
      <c r="H33" s="41"/>
    </row>
    <row r="34" spans="1:10">
      <c r="A34" s="38"/>
      <c r="C34" s="3"/>
      <c r="D34" s="3"/>
      <c r="E34" s="70"/>
      <c r="F34" s="3"/>
      <c r="H34" s="41"/>
    </row>
    <row r="35" spans="1:10">
      <c r="A35" s="218"/>
      <c r="C35" s="3"/>
      <c r="D35" s="3"/>
      <c r="E35" s="70"/>
      <c r="F35" s="3"/>
      <c r="H35" s="41"/>
    </row>
    <row r="36" spans="1:10">
      <c r="A36" s="218"/>
      <c r="C36" s="3"/>
      <c r="D36" s="3"/>
      <c r="E36" s="70"/>
      <c r="F36" s="3"/>
      <c r="H36" s="41"/>
    </row>
    <row r="37" spans="1:10">
      <c r="A37" s="218"/>
      <c r="C37" s="3"/>
      <c r="D37" s="3"/>
      <c r="E37" s="70"/>
      <c r="F37" s="3"/>
      <c r="H37" s="41"/>
    </row>
    <row r="38" spans="1:10">
      <c r="A38" s="218"/>
      <c r="D38" s="3"/>
      <c r="E38" s="70"/>
      <c r="H38" s="41"/>
      <c r="J38" s="7" t="s">
        <v>5</v>
      </c>
    </row>
    <row r="39" spans="1:10">
      <c r="A39" s="218"/>
      <c r="C39" s="3"/>
      <c r="D39" s="3"/>
      <c r="E39" s="70"/>
      <c r="H39" s="41"/>
    </row>
    <row r="40" spans="1:10">
      <c r="A40" s="218"/>
      <c r="C40" s="3"/>
      <c r="D40" s="3"/>
      <c r="E40" s="70"/>
      <c r="H40" s="41"/>
    </row>
    <row r="41" spans="1:10">
      <c r="A41" s="218"/>
      <c r="C41" s="3"/>
      <c r="D41" s="3"/>
      <c r="E41" s="70"/>
      <c r="H41" s="41"/>
    </row>
    <row r="42" spans="1:10">
      <c r="A42" s="218"/>
      <c r="C42" s="3"/>
      <c r="D42" s="3"/>
      <c r="E42" s="70"/>
      <c r="H42" s="41"/>
    </row>
    <row r="43" spans="1:10">
      <c r="A43" s="218"/>
      <c r="C43" s="3"/>
      <c r="D43" s="3"/>
      <c r="E43" s="70"/>
      <c r="H43" s="41"/>
    </row>
    <row r="44" spans="1:10">
      <c r="A44" s="218"/>
      <c r="C44" s="3"/>
      <c r="D44" s="3"/>
      <c r="E44" s="70"/>
      <c r="H44" s="41"/>
    </row>
    <row r="45" spans="1:10">
      <c r="A45" s="218"/>
      <c r="C45" s="3"/>
      <c r="D45" s="3"/>
      <c r="E45" s="70"/>
      <c r="H45" s="41"/>
    </row>
    <row r="46" spans="1:10">
      <c r="A46" s="218"/>
      <c r="C46" s="3"/>
      <c r="D46" s="3"/>
      <c r="E46" s="70"/>
      <c r="H46" s="41"/>
    </row>
    <row r="47" spans="1:10">
      <c r="A47" s="218"/>
      <c r="C47" s="3"/>
      <c r="D47" s="3"/>
      <c r="E47" s="70"/>
      <c r="H47" s="218"/>
    </row>
    <row r="48" spans="1:10">
      <c r="A48" s="218"/>
      <c r="C48" s="3"/>
      <c r="D48" s="3"/>
      <c r="E48" s="70"/>
      <c r="H48" s="218"/>
    </row>
    <row r="49" spans="1:8">
      <c r="A49" s="218"/>
      <c r="C49" s="3"/>
      <c r="D49" s="3"/>
      <c r="E49" s="70"/>
      <c r="H49" s="218"/>
    </row>
    <row r="50" spans="1:8">
      <c r="A50" s="218"/>
      <c r="C50" s="3"/>
      <c r="D50" s="3"/>
      <c r="E50" s="70"/>
      <c r="H50" s="218"/>
    </row>
    <row r="51" spans="1:8">
      <c r="A51" s="218"/>
      <c r="C51" s="3"/>
      <c r="D51" s="3"/>
      <c r="E51" s="70"/>
      <c r="H51" s="218"/>
    </row>
    <row r="52" spans="1:8">
      <c r="C52" s="3"/>
      <c r="D52" s="3"/>
      <c r="E52" s="70"/>
    </row>
    <row r="53" spans="1:8">
      <c r="C53" s="3"/>
      <c r="D53" s="3"/>
      <c r="E53" s="70"/>
    </row>
    <row r="54" spans="1:8">
      <c r="C54" s="3"/>
      <c r="D54" s="3"/>
      <c r="E54" s="70"/>
    </row>
    <row r="55" spans="1:8">
      <c r="C55" s="3"/>
      <c r="D55" s="3"/>
      <c r="E55" s="70"/>
    </row>
    <row r="56" spans="1:8">
      <c r="C56" s="3"/>
      <c r="D56" s="3"/>
      <c r="E56" s="70"/>
    </row>
    <row r="57" spans="1:8">
      <c r="C57" s="3"/>
      <c r="D57" s="3"/>
      <c r="E57" s="70"/>
    </row>
    <row r="58" spans="1:8">
      <c r="C58" s="3"/>
      <c r="D58" s="3"/>
      <c r="E58" s="70"/>
    </row>
    <row r="59" spans="1:8">
      <c r="C59" s="3"/>
      <c r="D59" s="3"/>
      <c r="E59" s="70"/>
    </row>
    <row r="60" spans="1:8">
      <c r="C60" s="3"/>
      <c r="D60" s="3"/>
      <c r="E60" s="70"/>
    </row>
    <row r="61" spans="1:8">
      <c r="C61" s="3"/>
      <c r="D61" s="3"/>
      <c r="E61" s="70"/>
    </row>
    <row r="62" spans="1:8">
      <c r="C62" s="3"/>
      <c r="D62" s="3"/>
      <c r="E62" s="70"/>
    </row>
    <row r="63" spans="1:8">
      <c r="C63" s="3"/>
      <c r="D63" s="3"/>
      <c r="E63" s="70"/>
    </row>
    <row r="64" spans="1:8">
      <c r="C64" s="3"/>
      <c r="D64" s="3"/>
      <c r="E64" s="70"/>
    </row>
    <row r="65" spans="3:5">
      <c r="C65" s="3"/>
      <c r="D65" s="3"/>
      <c r="E65" s="70"/>
    </row>
    <row r="66" spans="3:5">
      <c r="C66" s="3"/>
      <c r="D66" s="3"/>
      <c r="E66" s="70"/>
    </row>
    <row r="67" spans="3:5">
      <c r="C67" s="3"/>
      <c r="D67" s="3"/>
      <c r="E67" s="70"/>
    </row>
    <row r="68" spans="3:5">
      <c r="C68" s="3"/>
      <c r="D68" s="3"/>
      <c r="E68" s="70"/>
    </row>
    <row r="69" spans="3:5">
      <c r="C69" s="3"/>
      <c r="D69" s="3"/>
      <c r="E69" s="70"/>
    </row>
    <row r="70" spans="3:5">
      <c r="C70" s="3"/>
      <c r="D70" s="3"/>
      <c r="E70" s="70"/>
    </row>
    <row r="71" spans="3:5">
      <c r="C71" s="3"/>
      <c r="D71" s="3"/>
      <c r="E71" s="70"/>
    </row>
    <row r="72" spans="3:5">
      <c r="C72" s="3"/>
      <c r="D72" s="3"/>
      <c r="E72" s="70"/>
    </row>
    <row r="73" spans="3:5">
      <c r="C73" s="3"/>
      <c r="D73" s="3"/>
      <c r="E73" s="70"/>
    </row>
    <row r="74" spans="3:5">
      <c r="C74" s="3"/>
      <c r="D74" s="3"/>
      <c r="E74" s="70"/>
    </row>
    <row r="75" spans="3:5">
      <c r="C75" s="3"/>
      <c r="D75" s="3"/>
      <c r="E75" s="70"/>
    </row>
    <row r="76" spans="3:5">
      <c r="C76" s="3"/>
      <c r="D76" s="3"/>
      <c r="E76" s="70"/>
    </row>
    <row r="77" spans="3:5">
      <c r="C77" s="3"/>
      <c r="D77" s="3"/>
      <c r="E77" s="70"/>
    </row>
    <row r="78" spans="3:5">
      <c r="C78" s="3"/>
      <c r="D78" s="3"/>
      <c r="E78" s="70"/>
    </row>
    <row r="79" spans="3:5">
      <c r="C79" s="3"/>
      <c r="D79" s="3"/>
      <c r="E79" s="70"/>
    </row>
    <row r="80" spans="3:5">
      <c r="C80" s="3"/>
      <c r="D80" s="3"/>
      <c r="E80" s="70"/>
    </row>
    <row r="81" spans="3:5">
      <c r="C81" s="3"/>
      <c r="D81" s="3"/>
      <c r="E81" s="70"/>
    </row>
    <row r="82" spans="3:5">
      <c r="C82" s="3"/>
      <c r="D82" s="3"/>
      <c r="E82" s="70"/>
    </row>
    <row r="83" spans="3:5">
      <c r="C83" s="3"/>
      <c r="D83" s="3"/>
      <c r="E83" s="70"/>
    </row>
    <row r="84" spans="3:5">
      <c r="C84" s="3"/>
      <c r="D84" s="3"/>
      <c r="E84" s="70"/>
    </row>
    <row r="85" spans="3:5">
      <c r="C85" s="3"/>
      <c r="D85" s="3"/>
      <c r="E85" s="70"/>
    </row>
    <row r="86" spans="3:5">
      <c r="C86" s="3"/>
      <c r="D86" s="3"/>
      <c r="E86" s="70"/>
    </row>
    <row r="87" spans="3:5">
      <c r="C87" s="3"/>
      <c r="D87" s="3"/>
      <c r="E87" s="70"/>
    </row>
    <row r="88" spans="3:5">
      <c r="C88" s="3"/>
      <c r="D88" s="3"/>
      <c r="E88" s="70"/>
    </row>
    <row r="89" spans="3:5">
      <c r="C89" s="3"/>
      <c r="D89" s="3"/>
      <c r="E89" s="70"/>
    </row>
    <row r="90" spans="3:5">
      <c r="C90" s="3"/>
      <c r="D90" s="3"/>
      <c r="E90" s="70"/>
    </row>
    <row r="91" spans="3:5">
      <c r="C91" s="3"/>
      <c r="D91" s="3"/>
      <c r="E91" s="70"/>
    </row>
    <row r="92" spans="3:5">
      <c r="C92" s="3"/>
      <c r="D92" s="3"/>
      <c r="E92" s="70"/>
    </row>
    <row r="93" spans="3:5">
      <c r="C93" s="3"/>
      <c r="D93" s="3"/>
      <c r="E93" s="70"/>
    </row>
    <row r="94" spans="3:5">
      <c r="C94" s="3"/>
      <c r="D94" s="3"/>
      <c r="E94" s="70"/>
    </row>
    <row r="95" spans="3:5">
      <c r="C95" s="3"/>
      <c r="D95" s="3"/>
      <c r="E95" s="70"/>
    </row>
    <row r="96" spans="3:5">
      <c r="C96" s="3"/>
      <c r="D96" s="3"/>
      <c r="E96" s="70"/>
    </row>
    <row r="97" spans="3:5">
      <c r="C97" s="3"/>
      <c r="D97" s="3"/>
      <c r="E97" s="70"/>
    </row>
    <row r="98" spans="3:5">
      <c r="C98" s="3"/>
      <c r="D98" s="3"/>
      <c r="E98" s="70"/>
    </row>
    <row r="99" spans="3:5">
      <c r="C99" s="3"/>
      <c r="D99" s="3"/>
      <c r="E99" s="70"/>
    </row>
    <row r="100" spans="3:5">
      <c r="C100" s="3"/>
      <c r="D100" s="3"/>
      <c r="E100" s="70"/>
    </row>
    <row r="101" spans="3:5">
      <c r="C101" s="3"/>
      <c r="D101" s="3"/>
      <c r="E101" s="70"/>
    </row>
    <row r="102" spans="3:5">
      <c r="C102" s="3"/>
      <c r="D102" s="3"/>
      <c r="E102" s="70"/>
    </row>
    <row r="103" spans="3:5">
      <c r="C103" s="3"/>
      <c r="D103" s="3"/>
      <c r="E103" s="70"/>
    </row>
    <row r="104" spans="3:5">
      <c r="C104" s="3"/>
      <c r="D104" s="3"/>
      <c r="E104" s="70"/>
    </row>
    <row r="105" spans="3:5">
      <c r="C105" s="3"/>
      <c r="D105" s="3"/>
      <c r="E105" s="70"/>
    </row>
    <row r="106" spans="3:5">
      <c r="C106" s="3"/>
      <c r="D106" s="3"/>
      <c r="E106" s="70"/>
    </row>
    <row r="107" spans="3:5">
      <c r="C107" s="3"/>
      <c r="D107" s="3"/>
      <c r="E107" s="70"/>
    </row>
    <row r="108" spans="3:5">
      <c r="C108" s="3"/>
      <c r="D108" s="3"/>
      <c r="E108" s="70"/>
    </row>
    <row r="109" spans="3:5">
      <c r="C109" s="3"/>
      <c r="D109" s="3"/>
      <c r="E109" s="70"/>
    </row>
    <row r="110" spans="3:5">
      <c r="C110" s="3"/>
      <c r="D110" s="3"/>
      <c r="E110" s="70"/>
    </row>
    <row r="111" spans="3:5">
      <c r="C111" s="3"/>
      <c r="D111" s="3"/>
      <c r="E111" s="70"/>
    </row>
    <row r="112" spans="3:5">
      <c r="C112" s="3"/>
      <c r="D112" s="3"/>
      <c r="E112" s="70"/>
    </row>
    <row r="113" spans="3:5">
      <c r="C113" s="3"/>
      <c r="D113" s="3"/>
      <c r="E113" s="70"/>
    </row>
    <row r="114" spans="3:5">
      <c r="C114" s="3"/>
      <c r="D114" s="3"/>
      <c r="E114" s="70"/>
    </row>
    <row r="115" spans="3:5">
      <c r="C115" s="3"/>
      <c r="D115" s="3"/>
      <c r="E115" s="70"/>
    </row>
    <row r="116" spans="3:5">
      <c r="C116" s="3"/>
      <c r="D116" s="3"/>
      <c r="E116" s="70"/>
    </row>
    <row r="117" spans="3:5">
      <c r="C117" s="3"/>
      <c r="D117" s="3"/>
      <c r="E117" s="70"/>
    </row>
    <row r="118" spans="3:5">
      <c r="C118" s="3"/>
      <c r="D118" s="3"/>
      <c r="E118" s="70"/>
    </row>
    <row r="119" spans="3:5">
      <c r="C119" s="3"/>
      <c r="D119" s="3"/>
      <c r="E119" s="70"/>
    </row>
    <row r="120" spans="3:5">
      <c r="C120" s="3"/>
      <c r="D120" s="3"/>
      <c r="E120" s="70"/>
    </row>
    <row r="121" spans="3:5">
      <c r="C121" s="3"/>
      <c r="D121" s="3"/>
      <c r="E121" s="70"/>
    </row>
    <row r="122" spans="3:5">
      <c r="C122" s="3"/>
      <c r="D122" s="3"/>
      <c r="E122" s="70"/>
    </row>
    <row r="123" spans="3:5">
      <c r="C123" s="3"/>
      <c r="D123" s="3"/>
      <c r="E123" s="70"/>
    </row>
    <row r="124" spans="3:5">
      <c r="C124" s="3"/>
      <c r="D124" s="3"/>
      <c r="E124" s="70"/>
    </row>
    <row r="125" spans="3:5">
      <c r="C125" s="3"/>
      <c r="D125" s="3"/>
      <c r="E125" s="70"/>
    </row>
    <row r="126" spans="3:5">
      <c r="C126" s="3"/>
      <c r="D126" s="3"/>
      <c r="E126" s="70"/>
    </row>
    <row r="127" spans="3:5">
      <c r="C127" s="3"/>
      <c r="D127" s="3"/>
      <c r="E127" s="70"/>
    </row>
    <row r="128" spans="3:5">
      <c r="C128" s="3"/>
      <c r="D128" s="3"/>
      <c r="E128" s="70"/>
    </row>
    <row r="129" spans="3:5">
      <c r="C129" s="3"/>
      <c r="D129" s="3"/>
      <c r="E129" s="70"/>
    </row>
    <row r="130" spans="3:5">
      <c r="C130" s="3"/>
      <c r="D130" s="3"/>
      <c r="E130" s="70"/>
    </row>
    <row r="131" spans="3:5">
      <c r="C131" s="3"/>
      <c r="D131" s="3"/>
      <c r="E131" s="70"/>
    </row>
    <row r="132" spans="3:5">
      <c r="C132" s="3"/>
      <c r="D132" s="3"/>
      <c r="E132" s="70"/>
    </row>
    <row r="133" spans="3:5">
      <c r="C133" s="3"/>
      <c r="D133" s="3"/>
      <c r="E133" s="70"/>
    </row>
    <row r="134" spans="3:5">
      <c r="C134" s="3"/>
      <c r="D134" s="3"/>
      <c r="E134" s="70"/>
    </row>
    <row r="135" spans="3:5">
      <c r="C135" s="3"/>
      <c r="D135" s="3"/>
      <c r="E135" s="70"/>
    </row>
    <row r="136" spans="3:5">
      <c r="C136" s="3"/>
      <c r="D136" s="3"/>
      <c r="E136" s="70"/>
    </row>
    <row r="137" spans="3:5">
      <c r="C137" s="3"/>
      <c r="D137" s="3"/>
      <c r="E137" s="70"/>
    </row>
    <row r="138" spans="3:5">
      <c r="C138" s="3"/>
      <c r="D138" s="3"/>
      <c r="E138" s="70"/>
    </row>
    <row r="139" spans="3:5">
      <c r="C139" s="3"/>
      <c r="D139" s="3"/>
      <c r="E139" s="70"/>
    </row>
    <row r="140" spans="3:5">
      <c r="C140" s="3"/>
      <c r="D140" s="3"/>
      <c r="E140" s="70"/>
    </row>
    <row r="141" spans="3:5">
      <c r="C141" s="3"/>
      <c r="D141" s="3"/>
      <c r="E141" s="70"/>
    </row>
    <row r="142" spans="3:5">
      <c r="C142" s="3"/>
      <c r="D142" s="3"/>
      <c r="E142" s="70"/>
    </row>
    <row r="143" spans="3:5">
      <c r="C143" s="3"/>
      <c r="D143" s="3"/>
      <c r="E143" s="70"/>
    </row>
    <row r="144" spans="3:5">
      <c r="C144" s="3"/>
      <c r="D144" s="3"/>
      <c r="E144" s="70"/>
    </row>
    <row r="145" spans="3:5">
      <c r="C145" s="3"/>
      <c r="D145" s="3"/>
      <c r="E145" s="70"/>
    </row>
    <row r="146" spans="3:5">
      <c r="C146" s="3"/>
      <c r="D146" s="3"/>
      <c r="E146" s="70"/>
    </row>
    <row r="147" spans="3:5">
      <c r="C147" s="3"/>
      <c r="D147" s="3"/>
      <c r="E147" s="70"/>
    </row>
    <row r="148" spans="3:5">
      <c r="C148" s="3"/>
      <c r="D148" s="3"/>
      <c r="E148" s="70"/>
    </row>
    <row r="149" spans="3:5">
      <c r="C149" s="3"/>
      <c r="D149" s="3"/>
      <c r="E149" s="70"/>
    </row>
    <row r="150" spans="3:5">
      <c r="C150" s="3"/>
      <c r="D150" s="3"/>
      <c r="E150" s="70"/>
    </row>
    <row r="151" spans="3:5">
      <c r="C151" s="3"/>
      <c r="D151" s="3"/>
      <c r="E151" s="70"/>
    </row>
    <row r="152" spans="3:5">
      <c r="C152" s="3"/>
      <c r="D152" s="3"/>
      <c r="E152" s="70"/>
    </row>
    <row r="153" spans="3:5">
      <c r="C153" s="3"/>
      <c r="D153" s="3"/>
      <c r="E153" s="70"/>
    </row>
    <row r="154" spans="3:5">
      <c r="C154" s="3"/>
      <c r="D154" s="3"/>
      <c r="E154" s="70"/>
    </row>
    <row r="155" spans="3:5">
      <c r="C155" s="3"/>
      <c r="D155" s="3"/>
    </row>
  </sheetData>
  <pageMargins left="0.19685039370078741" right="0.19685039370078741" top="0.39370078740157483" bottom="0.39370078740157483" header="0.31496062992125984" footer="0.31496062992125984"/>
  <pageSetup paperSize="9" scale="80" fitToHeight="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K59"/>
  <sheetViews>
    <sheetView showGridLines="0" topLeftCell="A31" zoomScaleNormal="100" workbookViewId="0">
      <selection activeCell="C59" sqref="C59"/>
    </sheetView>
  </sheetViews>
  <sheetFormatPr baseColWidth="10" defaultColWidth="9.140625" defaultRowHeight="15.75"/>
  <cols>
    <col min="1" max="1" width="9.42578125" style="217" bestFit="1" customWidth="1"/>
    <col min="2" max="2" width="4.42578125" style="296" bestFit="1" customWidth="1"/>
    <col min="3" max="3" width="70.140625" style="151" customWidth="1"/>
    <col min="4" max="4" width="7" style="151" customWidth="1"/>
    <col min="5" max="5" width="7.7109375" style="151" customWidth="1"/>
    <col min="6" max="6" width="7" style="151" customWidth="1"/>
    <col min="7" max="7" width="7.7109375" style="151" customWidth="1"/>
    <col min="8" max="8" width="1.7109375" style="7" customWidth="1"/>
    <col min="9" max="9" width="6.28515625" style="113" bestFit="1" customWidth="1"/>
    <col min="10" max="10" width="9.140625" style="97"/>
    <col min="11" max="11" width="28.5703125" style="7" customWidth="1"/>
    <col min="12" max="12" width="11.28515625" style="7" bestFit="1" customWidth="1"/>
    <col min="13" max="16384" width="9.140625" style="7"/>
  </cols>
  <sheetData>
    <row r="1" spans="1:11">
      <c r="A1" s="206"/>
      <c r="B1" s="291"/>
      <c r="C1" s="170"/>
      <c r="D1" s="170"/>
      <c r="E1" s="170"/>
      <c r="F1" s="170"/>
      <c r="G1" s="170"/>
      <c r="H1" s="118"/>
      <c r="I1" s="6"/>
    </row>
    <row r="2" spans="1:11">
      <c r="A2" s="206"/>
      <c r="B2" s="291"/>
      <c r="C2" s="170"/>
      <c r="D2" s="170"/>
      <c r="E2" s="170"/>
      <c r="F2" s="170"/>
      <c r="G2" s="170"/>
      <c r="H2" s="118"/>
      <c r="I2" s="6"/>
    </row>
    <row r="3" spans="1:11" s="3" customFormat="1" ht="48">
      <c r="A3" s="200" t="s">
        <v>114</v>
      </c>
      <c r="B3" s="292"/>
      <c r="C3" s="252" t="s">
        <v>128</v>
      </c>
      <c r="D3" s="146"/>
      <c r="E3" s="146"/>
      <c r="F3" s="71" t="s">
        <v>5</v>
      </c>
      <c r="G3" s="71"/>
      <c r="H3" s="35"/>
      <c r="I3" s="200" t="s">
        <v>127</v>
      </c>
      <c r="J3" s="97"/>
    </row>
    <row r="4" spans="1:11">
      <c r="A4" s="208" t="s">
        <v>5</v>
      </c>
      <c r="B4" s="276"/>
      <c r="C4" s="149"/>
      <c r="D4" s="150"/>
      <c r="E4" s="150"/>
      <c r="H4" s="34"/>
      <c r="I4" s="197" t="s">
        <v>5</v>
      </c>
      <c r="J4" s="97" t="s">
        <v>5</v>
      </c>
    </row>
    <row r="5" spans="1:11">
      <c r="A5" s="208"/>
      <c r="B5" s="276"/>
      <c r="C5" s="149"/>
      <c r="D5" s="150"/>
      <c r="E5" s="150"/>
      <c r="H5" s="34"/>
      <c r="I5" s="197"/>
    </row>
    <row r="6" spans="1:11" ht="30">
      <c r="A6" s="208" t="s">
        <v>5</v>
      </c>
      <c r="B6" s="276"/>
      <c r="C6" s="272" t="s">
        <v>220</v>
      </c>
      <c r="D6" s="150"/>
      <c r="E6" s="150"/>
      <c r="H6" s="34"/>
      <c r="I6" s="6" t="s">
        <v>89</v>
      </c>
    </row>
    <row r="7" spans="1:11" s="70" customFormat="1">
      <c r="A7" s="208" t="s">
        <v>5</v>
      </c>
      <c r="B7" s="276"/>
      <c r="C7" s="154" t="s">
        <v>147</v>
      </c>
      <c r="D7" s="191"/>
      <c r="E7" s="191"/>
      <c r="F7" s="156"/>
      <c r="G7" s="156"/>
      <c r="I7" s="197" t="s">
        <v>5</v>
      </c>
      <c r="J7" s="209"/>
    </row>
    <row r="8" spans="1:11" ht="14.25" customHeight="1">
      <c r="A8" s="208" t="s">
        <v>5</v>
      </c>
      <c r="B8" s="276"/>
      <c r="C8" s="154"/>
      <c r="D8" s="155"/>
      <c r="E8" s="155"/>
      <c r="F8" s="156"/>
      <c r="G8" s="156"/>
      <c r="I8" s="6"/>
    </row>
    <row r="9" spans="1:11" ht="14.25" customHeight="1">
      <c r="A9" s="210" t="s">
        <v>59</v>
      </c>
      <c r="B9" s="273"/>
      <c r="C9" s="475" t="s">
        <v>221</v>
      </c>
      <c r="D9" s="155"/>
      <c r="E9" s="155"/>
      <c r="F9" s="156"/>
      <c r="G9" s="156"/>
      <c r="I9" s="6" t="s">
        <v>90</v>
      </c>
    </row>
    <row r="10" spans="1:11" ht="14.25" customHeight="1">
      <c r="A10" s="210"/>
      <c r="B10" s="273"/>
      <c r="C10" s="153"/>
      <c r="D10" s="155"/>
      <c r="E10" s="155"/>
      <c r="F10" s="156"/>
      <c r="G10" s="156"/>
      <c r="I10" s="6"/>
    </row>
    <row r="11" spans="1:11" ht="118.5" customHeight="1">
      <c r="A11" s="210"/>
      <c r="B11" s="273"/>
      <c r="C11" s="532" t="s">
        <v>234</v>
      </c>
      <c r="D11" s="532"/>
      <c r="E11" s="532"/>
      <c r="F11" s="532"/>
      <c r="G11" s="532"/>
      <c r="I11" s="6"/>
      <c r="K11" s="7" t="s">
        <v>5</v>
      </c>
    </row>
    <row r="12" spans="1:11" ht="14.25" customHeight="1">
      <c r="A12" s="208"/>
      <c r="B12" s="276"/>
      <c r="C12" s="211"/>
      <c r="D12" s="155"/>
      <c r="E12" s="155"/>
      <c r="F12" s="156"/>
      <c r="G12" s="156"/>
      <c r="I12" s="6"/>
    </row>
    <row r="13" spans="1:11" ht="30.75" customHeight="1">
      <c r="A13" s="210" t="s">
        <v>60</v>
      </c>
      <c r="B13" s="273"/>
      <c r="C13" s="535" t="s">
        <v>233</v>
      </c>
      <c r="D13" s="535"/>
      <c r="E13" s="535"/>
      <c r="F13" s="535"/>
      <c r="G13" s="535"/>
      <c r="H13" s="535"/>
      <c r="I13" s="6" t="s">
        <v>106</v>
      </c>
    </row>
    <row r="14" spans="1:11" ht="14.25" customHeight="1">
      <c r="A14" s="208"/>
      <c r="B14" s="276"/>
      <c r="C14" s="154"/>
      <c r="D14" s="155"/>
      <c r="E14" s="155"/>
      <c r="F14" s="156"/>
      <c r="G14" s="156"/>
      <c r="I14" s="6"/>
    </row>
    <row r="15" spans="1:11" ht="14.25" customHeight="1">
      <c r="A15" s="208"/>
      <c r="B15" s="273"/>
      <c r="C15" s="461" t="s">
        <v>228</v>
      </c>
      <c r="D15" s="155"/>
      <c r="E15" s="155"/>
      <c r="F15" s="156"/>
      <c r="G15" s="156"/>
      <c r="I15" s="6"/>
    </row>
    <row r="16" spans="1:11" ht="14.25" customHeight="1">
      <c r="A16" s="208"/>
      <c r="B16" s="276"/>
      <c r="C16" s="435"/>
      <c r="D16" s="539">
        <f>Parametereingabe!C10</f>
        <v>41639</v>
      </c>
      <c r="E16" s="539"/>
      <c r="F16" s="540">
        <f>Parametereingabe!C13</f>
        <v>41274</v>
      </c>
      <c r="G16" s="540"/>
      <c r="I16" s="6"/>
    </row>
    <row r="17" spans="1:11" ht="14.25" customHeight="1">
      <c r="A17" s="208"/>
      <c r="B17" s="276"/>
      <c r="C17" s="453" t="s">
        <v>229</v>
      </c>
      <c r="D17" s="536">
        <v>405700</v>
      </c>
      <c r="E17" s="536"/>
      <c r="F17" s="537">
        <v>355600</v>
      </c>
      <c r="G17" s="537"/>
      <c r="I17" s="6"/>
      <c r="K17" s="7" t="s">
        <v>5</v>
      </c>
    </row>
    <row r="18" spans="1:11" ht="14.25" customHeight="1">
      <c r="A18" s="208"/>
      <c r="B18" s="276"/>
      <c r="C18" s="453" t="s">
        <v>230</v>
      </c>
      <c r="D18" s="538">
        <v>150000</v>
      </c>
      <c r="E18" s="538"/>
      <c r="F18" s="529">
        <v>90000</v>
      </c>
      <c r="G18" s="529"/>
      <c r="I18" s="6"/>
    </row>
    <row r="19" spans="1:11" ht="14.25" customHeight="1">
      <c r="A19" s="208"/>
      <c r="B19" s="276"/>
      <c r="C19" s="453" t="s">
        <v>231</v>
      </c>
      <c r="D19" s="329"/>
      <c r="E19" s="329">
        <v>563000</v>
      </c>
      <c r="F19" s="330"/>
      <c r="G19" s="330">
        <v>399000</v>
      </c>
      <c r="I19" s="6"/>
    </row>
    <row r="20" spans="1:11" ht="14.25" customHeight="1">
      <c r="A20" s="208"/>
      <c r="B20" s="276"/>
      <c r="C20" s="464" t="s">
        <v>232</v>
      </c>
      <c r="D20" s="530">
        <f>D21-SUM(D17:E19)</f>
        <v>81300</v>
      </c>
      <c r="E20" s="530"/>
      <c r="F20" s="531">
        <f>F21-SUM(F17:G19)</f>
        <v>105400</v>
      </c>
      <c r="G20" s="531"/>
      <c r="I20" s="6"/>
    </row>
    <row r="21" spans="1:11" ht="14.25" customHeight="1" thickBot="1">
      <c r="A21" s="208"/>
      <c r="B21" s="276"/>
      <c r="C21" s="213" t="s">
        <v>5</v>
      </c>
      <c r="D21" s="533">
        <f>Actifs!E14</f>
        <v>1200000</v>
      </c>
      <c r="E21" s="533"/>
      <c r="F21" s="534">
        <f>Actifs!F14</f>
        <v>950000</v>
      </c>
      <c r="G21" s="534"/>
      <c r="I21" s="6"/>
      <c r="J21" s="97" t="s">
        <v>5</v>
      </c>
    </row>
    <row r="22" spans="1:11" ht="14.25" customHeight="1">
      <c r="A22" s="208"/>
      <c r="B22" s="276"/>
      <c r="C22" s="154"/>
      <c r="D22" s="279"/>
      <c r="E22" s="279"/>
      <c r="F22" s="165"/>
      <c r="G22" s="165"/>
      <c r="I22" s="6"/>
    </row>
    <row r="23" spans="1:11" ht="14.25" customHeight="1">
      <c r="A23" s="208"/>
      <c r="B23" s="273"/>
      <c r="C23" s="461" t="s">
        <v>222</v>
      </c>
      <c r="D23" s="155"/>
      <c r="E23" s="155"/>
      <c r="F23" s="156"/>
      <c r="G23" s="156"/>
      <c r="I23" s="6"/>
    </row>
    <row r="24" spans="1:11" ht="14.25" customHeight="1">
      <c r="A24" s="208"/>
      <c r="B24" s="276"/>
      <c r="C24" s="435"/>
      <c r="D24" s="539">
        <f>Parametereingabe!C10</f>
        <v>41639</v>
      </c>
      <c r="E24" s="539"/>
      <c r="F24" s="540">
        <f>Parametereingabe!C13</f>
        <v>41274</v>
      </c>
      <c r="G24" s="540"/>
      <c r="I24" s="6"/>
    </row>
    <row r="25" spans="1:11" ht="14.25" customHeight="1">
      <c r="A25" s="208"/>
      <c r="B25" s="276"/>
      <c r="C25" s="453" t="s">
        <v>223</v>
      </c>
      <c r="D25" s="536">
        <v>409000</v>
      </c>
      <c r="E25" s="536"/>
      <c r="F25" s="537">
        <v>433000</v>
      </c>
      <c r="G25" s="537"/>
      <c r="I25" s="6"/>
    </row>
    <row r="26" spans="1:11" ht="14.25" customHeight="1">
      <c r="A26" s="208"/>
      <c r="B26" s="276"/>
      <c r="C26" s="453" t="s">
        <v>224</v>
      </c>
      <c r="D26" s="538">
        <v>299000</v>
      </c>
      <c r="E26" s="538"/>
      <c r="F26" s="529">
        <v>223000</v>
      </c>
      <c r="G26" s="529"/>
      <c r="I26" s="6"/>
    </row>
    <row r="27" spans="1:11" ht="14.25" customHeight="1">
      <c r="A27" s="208"/>
      <c r="B27" s="276"/>
      <c r="C27" s="453" t="s">
        <v>225</v>
      </c>
      <c r="D27" s="329"/>
      <c r="E27" s="329">
        <v>131000</v>
      </c>
      <c r="F27" s="330"/>
      <c r="G27" s="330">
        <v>124000</v>
      </c>
      <c r="I27" s="6"/>
    </row>
    <row r="28" spans="1:11" ht="14.25" customHeight="1">
      <c r="A28" s="208"/>
      <c r="B28" s="276"/>
      <c r="C28" s="453" t="s">
        <v>226</v>
      </c>
      <c r="D28" s="329"/>
      <c r="E28" s="329">
        <v>35000</v>
      </c>
      <c r="F28" s="330"/>
      <c r="G28" s="330">
        <v>55000</v>
      </c>
      <c r="I28" s="6"/>
    </row>
    <row r="29" spans="1:11" ht="14.25" customHeight="1">
      <c r="A29" s="208"/>
      <c r="B29" s="276"/>
      <c r="C29" s="453" t="s">
        <v>227</v>
      </c>
      <c r="D29" s="530">
        <f>D30-SUM(D25:E28)</f>
        <v>6000</v>
      </c>
      <c r="E29" s="530"/>
      <c r="F29" s="531">
        <f>F30-SUM(F25:G28)</f>
        <v>15000</v>
      </c>
      <c r="G29" s="531"/>
      <c r="I29" s="6"/>
    </row>
    <row r="30" spans="1:11" ht="14.25" customHeight="1" thickBot="1">
      <c r="A30" s="208"/>
      <c r="B30" s="276"/>
      <c r="C30" s="213" t="s">
        <v>5</v>
      </c>
      <c r="D30" s="533">
        <f>Actifs!E22</f>
        <v>880000</v>
      </c>
      <c r="E30" s="533"/>
      <c r="F30" s="534">
        <f>Actifs!F22</f>
        <v>850000</v>
      </c>
      <c r="G30" s="534"/>
      <c r="I30" s="6"/>
    </row>
    <row r="31" spans="1:11" ht="14.25" customHeight="1">
      <c r="A31" s="208"/>
      <c r="B31" s="276"/>
      <c r="C31" s="154"/>
      <c r="D31" s="279"/>
      <c r="E31" s="279"/>
      <c r="F31" s="165"/>
      <c r="G31" s="165"/>
      <c r="I31" s="6"/>
    </row>
    <row r="32" spans="1:11" ht="14.25" customHeight="1">
      <c r="A32" s="208"/>
      <c r="B32" s="276"/>
      <c r="C32" s="154"/>
      <c r="D32" s="155"/>
      <c r="E32" s="155"/>
      <c r="F32" s="156"/>
      <c r="G32" s="156"/>
      <c r="I32" s="6"/>
    </row>
    <row r="33" spans="1:9" ht="18.75" customHeight="1">
      <c r="A33" s="297"/>
      <c r="B33" s="273"/>
      <c r="C33" s="212"/>
      <c r="D33" s="212"/>
      <c r="E33" s="212"/>
      <c r="F33" s="212"/>
      <c r="G33" s="212"/>
      <c r="H33" s="212"/>
      <c r="I33" s="6"/>
    </row>
    <row r="34" spans="1:9">
      <c r="A34" s="214"/>
      <c r="B34" s="273"/>
      <c r="C34" s="215"/>
      <c r="D34" s="155"/>
      <c r="E34" s="155"/>
      <c r="F34" s="156"/>
      <c r="G34" s="156"/>
      <c r="I34" s="6"/>
    </row>
    <row r="35" spans="1:9">
      <c r="A35" s="214"/>
      <c r="B35" s="273"/>
      <c r="C35" s="215"/>
      <c r="D35" s="155"/>
      <c r="E35" s="155"/>
      <c r="F35" s="156"/>
      <c r="G35" s="156"/>
      <c r="I35" s="6"/>
    </row>
    <row r="36" spans="1:9">
      <c r="A36" s="208"/>
      <c r="B36" s="276"/>
      <c r="C36" s="154"/>
      <c r="D36" s="155"/>
      <c r="E36" s="155"/>
      <c r="F36" s="156"/>
      <c r="G36" s="156"/>
      <c r="I36" s="6"/>
    </row>
    <row r="37" spans="1:9">
      <c r="A37" s="208"/>
      <c r="B37" s="276"/>
      <c r="C37" s="154"/>
      <c r="D37" s="155"/>
      <c r="E37" s="155"/>
      <c r="F37" s="156"/>
      <c r="G37" s="156"/>
      <c r="I37" s="6"/>
    </row>
    <row r="38" spans="1:9">
      <c r="A38" s="208" t="s">
        <v>5</v>
      </c>
      <c r="B38" s="276"/>
      <c r="C38" s="154"/>
      <c r="D38" s="155"/>
      <c r="E38" s="155"/>
      <c r="F38" s="156"/>
      <c r="G38" s="156"/>
      <c r="I38" s="6" t="s">
        <v>5</v>
      </c>
    </row>
    <row r="39" spans="1:9">
      <c r="A39" s="208"/>
      <c r="B39" s="276"/>
      <c r="I39" s="6" t="s">
        <v>5</v>
      </c>
    </row>
    <row r="40" spans="1:9">
      <c r="A40" s="208"/>
      <c r="B40" s="276"/>
      <c r="I40" s="6" t="s">
        <v>5</v>
      </c>
    </row>
    <row r="41" spans="1:9">
      <c r="A41" s="208"/>
      <c r="B41" s="276"/>
      <c r="I41" s="6" t="s">
        <v>5</v>
      </c>
    </row>
    <row r="42" spans="1:9">
      <c r="A42" s="208"/>
      <c r="B42" s="276"/>
      <c r="I42" s="6" t="s">
        <v>5</v>
      </c>
    </row>
    <row r="43" spans="1:9">
      <c r="A43" s="208"/>
      <c r="B43" s="276"/>
      <c r="I43" s="6" t="s">
        <v>5</v>
      </c>
    </row>
    <row r="44" spans="1:9">
      <c r="A44" s="216"/>
      <c r="B44" s="295"/>
      <c r="I44" s="6" t="s">
        <v>5</v>
      </c>
    </row>
    <row r="45" spans="1:9">
      <c r="A45" s="208"/>
      <c r="B45" s="276"/>
      <c r="I45" s="6" t="s">
        <v>5</v>
      </c>
    </row>
    <row r="46" spans="1:9">
      <c r="A46" s="208"/>
      <c r="B46" s="276"/>
      <c r="I46" s="6" t="s">
        <v>5</v>
      </c>
    </row>
    <row r="47" spans="1:9">
      <c r="A47" s="208"/>
      <c r="B47" s="276"/>
      <c r="I47" s="6" t="s">
        <v>5</v>
      </c>
    </row>
    <row r="48" spans="1:9">
      <c r="A48" s="208"/>
      <c r="B48" s="276"/>
      <c r="I48" s="6" t="s">
        <v>5</v>
      </c>
    </row>
    <row r="49" spans="1:11">
      <c r="A49" s="208"/>
      <c r="I49" s="6" t="s">
        <v>5</v>
      </c>
    </row>
    <row r="50" spans="1:11">
      <c r="A50" s="208"/>
      <c r="I50" s="6" t="s">
        <v>5</v>
      </c>
    </row>
    <row r="51" spans="1:11">
      <c r="A51" s="462"/>
      <c r="C51" s="463"/>
      <c r="D51" s="463"/>
      <c r="E51" s="463"/>
      <c r="F51" s="463"/>
      <c r="G51" s="463"/>
      <c r="H51" s="97"/>
      <c r="I51" s="325"/>
    </row>
    <row r="52" spans="1:11">
      <c r="A52" s="462"/>
      <c r="C52" s="463"/>
      <c r="D52" s="463"/>
      <c r="E52" s="463"/>
      <c r="F52" s="463"/>
      <c r="G52" s="463"/>
      <c r="H52" s="97"/>
      <c r="I52" s="325"/>
    </row>
    <row r="53" spans="1:11">
      <c r="A53" s="462"/>
      <c r="C53" s="463"/>
      <c r="D53" s="463"/>
      <c r="E53" s="463"/>
      <c r="F53" s="463"/>
      <c r="G53" s="463"/>
      <c r="H53" s="97"/>
      <c r="I53" s="325"/>
    </row>
    <row r="54" spans="1:11">
      <c r="A54" s="462"/>
      <c r="C54" s="463"/>
      <c r="D54" s="463"/>
      <c r="E54" s="463"/>
      <c r="F54" s="463"/>
      <c r="G54" s="463"/>
      <c r="H54" s="97"/>
      <c r="I54" s="325"/>
    </row>
    <row r="55" spans="1:11">
      <c r="A55" s="462"/>
      <c r="C55" s="463"/>
      <c r="D55" s="463"/>
      <c r="E55" s="463"/>
      <c r="F55" s="463"/>
      <c r="G55" s="463"/>
      <c r="H55" s="97"/>
      <c r="I55" s="325"/>
    </row>
    <row r="56" spans="1:11">
      <c r="A56" s="462"/>
      <c r="C56" s="463"/>
      <c r="D56" s="463"/>
      <c r="E56" s="463"/>
      <c r="F56" s="463"/>
      <c r="G56" s="463"/>
      <c r="H56" s="97"/>
      <c r="I56" s="325"/>
    </row>
    <row r="57" spans="1:11">
      <c r="A57" s="462"/>
      <c r="C57" s="463"/>
      <c r="D57" s="463"/>
      <c r="E57" s="463"/>
      <c r="F57" s="463"/>
      <c r="G57" s="463"/>
      <c r="H57" s="97"/>
      <c r="I57" s="325"/>
    </row>
    <row r="58" spans="1:11">
      <c r="A58" s="462"/>
      <c r="C58" s="463"/>
      <c r="D58" s="463"/>
      <c r="E58" s="463"/>
      <c r="F58" s="463"/>
      <c r="G58" s="463"/>
      <c r="H58" s="97"/>
      <c r="I58" s="325"/>
    </row>
    <row r="59" spans="1:11">
      <c r="K59" s="7" t="s">
        <v>5</v>
      </c>
    </row>
  </sheetData>
  <mergeCells count="22">
    <mergeCell ref="D20:E20"/>
    <mergeCell ref="F20:G20"/>
    <mergeCell ref="D21:E21"/>
    <mergeCell ref="F21:G21"/>
    <mergeCell ref="D24:E24"/>
    <mergeCell ref="F24:G24"/>
    <mergeCell ref="F26:G26"/>
    <mergeCell ref="D29:E29"/>
    <mergeCell ref="F29:G29"/>
    <mergeCell ref="C11:G11"/>
    <mergeCell ref="D30:E30"/>
    <mergeCell ref="F30:G30"/>
    <mergeCell ref="C13:H13"/>
    <mergeCell ref="D25:E25"/>
    <mergeCell ref="F25:G25"/>
    <mergeCell ref="D26:E26"/>
    <mergeCell ref="D16:E16"/>
    <mergeCell ref="F16:G16"/>
    <mergeCell ref="D17:E17"/>
    <mergeCell ref="F17:G17"/>
    <mergeCell ref="D18:E18"/>
    <mergeCell ref="F18:G18"/>
  </mergeCells>
  <pageMargins left="0.19685039370078741" right="0.19685039370078741" top="0.39370078740157483" bottom="0.39370078740157483" header="0.31496062992125984" footer="0.31496062992125984"/>
  <pageSetup paperSize="9" scale="80" fitToHeight="0" orientation="portrait" r:id="rId1"/>
  <rowBreaks count="1" manualBreakCount="1">
    <brk id="32" max="16383"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K64"/>
  <sheetViews>
    <sheetView showGridLines="0" topLeftCell="A43" zoomScaleNormal="100" workbookViewId="0">
      <selection activeCell="C43" sqref="C43"/>
    </sheetView>
  </sheetViews>
  <sheetFormatPr baseColWidth="10" defaultColWidth="9.140625" defaultRowHeight="15.75"/>
  <cols>
    <col min="1" max="1" width="9.42578125" style="217" bestFit="1" customWidth="1"/>
    <col min="2" max="2" width="4.42578125" style="296" bestFit="1" customWidth="1"/>
    <col min="3" max="3" width="70.140625" style="151" customWidth="1"/>
    <col min="4" max="4" width="7" style="151" customWidth="1"/>
    <col min="5" max="5" width="7.7109375" style="151" customWidth="1"/>
    <col min="6" max="6" width="7" style="151" customWidth="1"/>
    <col min="7" max="7" width="7.7109375" style="151" customWidth="1"/>
    <col min="8" max="8" width="1.7109375" style="7" customWidth="1"/>
    <col min="9" max="9" width="6.28515625" style="331" bestFit="1" customWidth="1"/>
    <col min="10" max="10" width="9.140625" style="97"/>
    <col min="11" max="11" width="28.5703125" style="7" customWidth="1"/>
    <col min="12" max="12" width="11.28515625" style="7" bestFit="1" customWidth="1"/>
    <col min="13" max="16384" width="9.140625" style="7"/>
  </cols>
  <sheetData>
    <row r="1" spans="1:11">
      <c r="A1" s="206"/>
      <c r="B1" s="291"/>
      <c r="C1" s="170"/>
      <c r="D1" s="170"/>
      <c r="E1" s="170"/>
      <c r="F1" s="170"/>
      <c r="G1" s="170"/>
      <c r="H1" s="118"/>
      <c r="I1" s="6"/>
    </row>
    <row r="2" spans="1:11">
      <c r="A2" s="206"/>
      <c r="B2" s="291"/>
      <c r="C2" s="170"/>
      <c r="D2" s="170"/>
      <c r="E2" s="170"/>
      <c r="F2" s="170"/>
      <c r="G2" s="170"/>
      <c r="H2" s="118"/>
      <c r="I2" s="6"/>
    </row>
    <row r="3" spans="1:11" s="3" customFormat="1" ht="48">
      <c r="A3" s="200" t="s">
        <v>114</v>
      </c>
      <c r="B3" s="292"/>
      <c r="C3" s="252" t="s">
        <v>128</v>
      </c>
      <c r="D3" s="146"/>
      <c r="E3" s="146"/>
      <c r="F3" s="71" t="s">
        <v>5</v>
      </c>
      <c r="G3" s="71"/>
      <c r="H3" s="35"/>
      <c r="I3" s="200" t="s">
        <v>127</v>
      </c>
      <c r="J3" s="97"/>
    </row>
    <row r="4" spans="1:11">
      <c r="A4" s="208" t="s">
        <v>5</v>
      </c>
      <c r="B4" s="276"/>
      <c r="C4" s="149"/>
      <c r="D4" s="150"/>
      <c r="E4" s="150"/>
      <c r="H4" s="34"/>
      <c r="I4" s="197" t="s">
        <v>5</v>
      </c>
      <c r="J4" s="97" t="s">
        <v>5</v>
      </c>
    </row>
    <row r="5" spans="1:11" ht="14.25" customHeight="1">
      <c r="A5" s="208"/>
      <c r="B5" s="273"/>
      <c r="C5" s="461" t="s">
        <v>235</v>
      </c>
      <c r="D5" s="155"/>
      <c r="E5" s="155"/>
      <c r="F5" s="156"/>
      <c r="G5" s="156"/>
      <c r="I5" s="6"/>
    </row>
    <row r="6" spans="1:11" s="97" customFormat="1" ht="14.25" customHeight="1">
      <c r="A6" s="208"/>
      <c r="B6" s="276"/>
      <c r="C6" s="435"/>
      <c r="D6" s="539">
        <f>Parametereingabe!C10</f>
        <v>41639</v>
      </c>
      <c r="E6" s="539"/>
      <c r="F6" s="540">
        <f>Parametereingabe!C13</f>
        <v>41274</v>
      </c>
      <c r="G6" s="540"/>
      <c r="H6" s="7"/>
      <c r="I6" s="6"/>
      <c r="K6" s="7"/>
    </row>
    <row r="7" spans="1:11" s="97" customFormat="1" ht="14.25" customHeight="1">
      <c r="A7" s="208"/>
      <c r="B7" s="276"/>
      <c r="C7" s="453" t="s">
        <v>236</v>
      </c>
      <c r="D7" s="536">
        <v>200500</v>
      </c>
      <c r="E7" s="536"/>
      <c r="F7" s="537">
        <v>195000</v>
      </c>
      <c r="G7" s="537"/>
      <c r="H7" s="7"/>
      <c r="I7" s="6"/>
      <c r="K7" s="7"/>
    </row>
    <row r="8" spans="1:11" s="97" customFormat="1" ht="14.25" customHeight="1">
      <c r="A8" s="208"/>
      <c r="B8" s="276"/>
      <c r="C8" s="453" t="s">
        <v>237</v>
      </c>
      <c r="D8" s="538">
        <v>50000</v>
      </c>
      <c r="E8" s="538"/>
      <c r="F8" s="529">
        <v>50000</v>
      </c>
      <c r="G8" s="529"/>
      <c r="H8" s="7"/>
      <c r="I8" s="6"/>
      <c r="K8" s="7"/>
    </row>
    <row r="9" spans="1:11" s="97" customFormat="1" ht="14.25" customHeight="1">
      <c r="A9" s="208"/>
      <c r="B9" s="276"/>
      <c r="C9" s="453" t="s">
        <v>238</v>
      </c>
      <c r="D9" s="329"/>
      <c r="E9" s="329">
        <v>100000</v>
      </c>
      <c r="F9" s="330"/>
      <c r="G9" s="330">
        <v>0</v>
      </c>
      <c r="H9" s="7"/>
      <c r="I9" s="6"/>
      <c r="K9" s="7"/>
    </row>
    <row r="10" spans="1:11" s="97" customFormat="1" ht="14.25" customHeight="1">
      <c r="A10" s="208"/>
      <c r="B10" s="276"/>
      <c r="C10" s="464" t="s">
        <v>239</v>
      </c>
      <c r="D10" s="530">
        <f>D11-SUM(D7:E9)</f>
        <v>100000</v>
      </c>
      <c r="E10" s="530"/>
      <c r="F10" s="531">
        <f>F11-SUM(F7:G9)</f>
        <v>100000</v>
      </c>
      <c r="G10" s="531"/>
      <c r="H10" s="7"/>
      <c r="I10" s="6"/>
      <c r="K10" s="7"/>
    </row>
    <row r="11" spans="1:11" s="97" customFormat="1" ht="14.25" customHeight="1" thickBot="1">
      <c r="A11" s="208"/>
      <c r="B11" s="276"/>
      <c r="C11" s="465"/>
      <c r="D11" s="533">
        <f>Passifs!E23+Passifs!E15</f>
        <v>450500</v>
      </c>
      <c r="E11" s="533"/>
      <c r="F11" s="534">
        <f>Passifs!F23+Passifs!F15</f>
        <v>345000</v>
      </c>
      <c r="G11" s="534"/>
      <c r="H11" s="7"/>
      <c r="I11" s="6" t="s">
        <v>5</v>
      </c>
      <c r="K11" s="7"/>
    </row>
    <row r="12" spans="1:11" s="97" customFormat="1" ht="14.25" customHeight="1">
      <c r="A12" s="208"/>
      <c r="B12" s="276"/>
      <c r="C12" s="466"/>
      <c r="D12" s="155"/>
      <c r="E12" s="155"/>
      <c r="F12" s="156"/>
      <c r="G12" s="156"/>
      <c r="H12" s="7"/>
      <c r="I12" s="6"/>
      <c r="K12" s="7"/>
    </row>
    <row r="13" spans="1:11" s="97" customFormat="1" ht="14.25" customHeight="1">
      <c r="A13" s="208"/>
      <c r="B13" s="273"/>
      <c r="C13" s="461" t="s">
        <v>240</v>
      </c>
      <c r="D13" s="155"/>
      <c r="E13" s="155"/>
      <c r="F13" s="156"/>
      <c r="G13" s="156"/>
      <c r="H13" s="7"/>
      <c r="I13" s="6"/>
      <c r="K13" s="7"/>
    </row>
    <row r="14" spans="1:11" s="97" customFormat="1" ht="14.25" customHeight="1">
      <c r="A14" s="208"/>
      <c r="B14" s="276"/>
      <c r="C14" s="435"/>
      <c r="D14" s="545">
        <f>'Compte de resultat 1'!E7</f>
        <v>2013</v>
      </c>
      <c r="E14" s="545"/>
      <c r="F14" s="546">
        <f>'Compte de resultat 1'!G7</f>
        <v>2012</v>
      </c>
      <c r="G14" s="546"/>
      <c r="H14" s="7"/>
      <c r="I14" s="6"/>
      <c r="K14" s="7"/>
    </row>
    <row r="15" spans="1:11" s="97" customFormat="1" ht="14.25" customHeight="1">
      <c r="A15" s="208"/>
      <c r="B15" s="276"/>
      <c r="C15" s="453" t="s">
        <v>241</v>
      </c>
      <c r="D15" s="536">
        <v>-235840</v>
      </c>
      <c r="E15" s="536"/>
      <c r="F15" s="537">
        <v>-211240</v>
      </c>
      <c r="G15" s="537"/>
      <c r="H15" s="7"/>
      <c r="I15" s="6"/>
      <c r="K15" s="7"/>
    </row>
    <row r="16" spans="1:11" s="97" customFormat="1" ht="14.25" customHeight="1">
      <c r="A16" s="208"/>
      <c r="B16" s="276"/>
      <c r="C16" s="453" t="s">
        <v>242</v>
      </c>
      <c r="D16" s="538">
        <v>-102500</v>
      </c>
      <c r="E16" s="538"/>
      <c r="F16" s="529">
        <v>-92785</v>
      </c>
      <c r="G16" s="529"/>
      <c r="H16" s="7"/>
      <c r="I16" s="6"/>
      <c r="K16" s="7"/>
    </row>
    <row r="17" spans="1:11" s="97" customFormat="1" ht="14.25" customHeight="1">
      <c r="A17" s="208"/>
      <c r="B17" s="276"/>
      <c r="C17" s="453" t="s">
        <v>243</v>
      </c>
      <c r="D17" s="329"/>
      <c r="E17" s="329">
        <v>-66500</v>
      </c>
      <c r="F17" s="330"/>
      <c r="G17" s="330">
        <v>-72500</v>
      </c>
      <c r="H17" s="7"/>
      <c r="I17" s="6"/>
      <c r="K17" s="7"/>
    </row>
    <row r="18" spans="1:11" s="97" customFormat="1" ht="14.25" customHeight="1">
      <c r="A18" s="208"/>
      <c r="B18" s="276"/>
      <c r="C18" s="453" t="s">
        <v>244</v>
      </c>
      <c r="D18" s="329"/>
      <c r="E18" s="329">
        <v>-251700</v>
      </c>
      <c r="F18" s="330"/>
      <c r="G18" s="330">
        <v>-245785</v>
      </c>
      <c r="H18" s="7"/>
      <c r="I18" s="6"/>
      <c r="K18" s="7"/>
    </row>
    <row r="19" spans="1:11" s="97" customFormat="1" ht="14.25" customHeight="1">
      <c r="A19" s="208"/>
      <c r="B19" s="276"/>
      <c r="C19" s="453" t="s">
        <v>245</v>
      </c>
      <c r="D19" s="530">
        <f>D20-SUM(D15:E18)</f>
        <v>-93460</v>
      </c>
      <c r="E19" s="530"/>
      <c r="F19" s="531">
        <f>F20-SUM(F15:G18)</f>
        <v>-100690</v>
      </c>
      <c r="G19" s="531"/>
      <c r="H19" s="7"/>
      <c r="I19" s="6"/>
      <c r="K19" s="7"/>
    </row>
    <row r="20" spans="1:11" s="97" customFormat="1" ht="14.25" customHeight="1" thickBot="1">
      <c r="A20" s="208"/>
      <c r="B20" s="276"/>
      <c r="C20" s="213" t="s">
        <v>5</v>
      </c>
      <c r="D20" s="533">
        <f>'Compte de resultat 1'!E14</f>
        <v>-750000</v>
      </c>
      <c r="E20" s="533"/>
      <c r="F20" s="534">
        <f>'Compte de resultat 1'!G14</f>
        <v>-723000</v>
      </c>
      <c r="G20" s="534"/>
      <c r="H20" s="7"/>
      <c r="I20" s="6"/>
      <c r="K20" s="7"/>
    </row>
    <row r="21" spans="1:11" s="97" customFormat="1" ht="14.25" customHeight="1">
      <c r="A21" s="208"/>
      <c r="B21" s="276"/>
      <c r="C21" s="154"/>
      <c r="D21" s="155"/>
      <c r="E21" s="155"/>
      <c r="F21" s="156"/>
      <c r="G21" s="156"/>
      <c r="H21" s="7"/>
      <c r="I21" s="6"/>
      <c r="K21" s="7"/>
    </row>
    <row r="22" spans="1:11" s="97" customFormat="1" ht="14.25" customHeight="1">
      <c r="A22" s="208"/>
      <c r="B22" s="276"/>
      <c r="C22" s="154"/>
      <c r="D22" s="155"/>
      <c r="E22" s="155"/>
      <c r="F22" s="156"/>
      <c r="G22" s="156"/>
      <c r="H22" s="7"/>
      <c r="I22" s="6"/>
      <c r="K22" s="7"/>
    </row>
    <row r="23" spans="1:11" s="97" customFormat="1" ht="32.25" customHeight="1">
      <c r="A23" s="210" t="s">
        <v>61</v>
      </c>
      <c r="B23" s="273"/>
      <c r="C23" s="535" t="s">
        <v>39</v>
      </c>
      <c r="D23" s="543"/>
      <c r="E23" s="543"/>
      <c r="F23" s="543"/>
      <c r="G23" s="333"/>
      <c r="H23" s="7"/>
      <c r="I23" s="6"/>
      <c r="K23" s="7"/>
    </row>
    <row r="24" spans="1:11" s="97" customFormat="1" ht="6.75" customHeight="1">
      <c r="A24" s="210"/>
      <c r="B24" s="273"/>
      <c r="C24" s="332"/>
      <c r="D24" s="333"/>
      <c r="E24" s="333"/>
      <c r="F24" s="333"/>
      <c r="G24" s="333"/>
      <c r="H24" s="7"/>
      <c r="I24" s="6"/>
      <c r="K24" s="7"/>
    </row>
    <row r="25" spans="1:11" s="97" customFormat="1" ht="63" customHeight="1">
      <c r="A25" s="210"/>
      <c r="B25" s="273"/>
      <c r="C25" s="532" t="s">
        <v>113</v>
      </c>
      <c r="D25" s="544"/>
      <c r="E25" s="544"/>
      <c r="F25" s="544"/>
      <c r="G25" s="544"/>
      <c r="H25" s="7"/>
      <c r="I25" s="6"/>
      <c r="K25" s="7"/>
    </row>
    <row r="26" spans="1:11" s="97" customFormat="1" ht="22.5" customHeight="1">
      <c r="A26" s="210"/>
      <c r="B26" s="273"/>
      <c r="C26" s="468"/>
      <c r="D26" s="274"/>
      <c r="E26" s="274"/>
      <c r="F26" s="274"/>
      <c r="G26" s="274"/>
      <c r="H26" s="7"/>
      <c r="I26" s="6"/>
      <c r="K26" s="7"/>
    </row>
    <row r="27" spans="1:11" s="97" customFormat="1">
      <c r="A27" s="208" t="s">
        <v>42</v>
      </c>
      <c r="B27" s="273"/>
      <c r="C27" s="475" t="s">
        <v>246</v>
      </c>
      <c r="D27" s="155"/>
      <c r="E27" s="155"/>
      <c r="F27" s="156"/>
      <c r="G27" s="156"/>
      <c r="H27" s="7"/>
      <c r="I27" s="6"/>
      <c r="K27" s="7"/>
    </row>
    <row r="28" spans="1:11" s="97" customFormat="1">
      <c r="A28" s="208"/>
      <c r="B28" s="273"/>
      <c r="C28" s="469"/>
      <c r="D28" s="155"/>
      <c r="E28" s="155"/>
      <c r="F28" s="156"/>
      <c r="G28" s="156"/>
      <c r="H28" s="7"/>
      <c r="I28" s="6"/>
      <c r="K28" s="7"/>
    </row>
    <row r="29" spans="1:11" s="97" customFormat="1">
      <c r="A29" s="208"/>
      <c r="B29" s="276"/>
      <c r="C29" s="114" t="s">
        <v>247</v>
      </c>
      <c r="D29" s="155"/>
      <c r="E29" s="155"/>
      <c r="F29" s="156"/>
      <c r="G29" s="156"/>
      <c r="H29" s="7"/>
      <c r="I29" s="6"/>
      <c r="K29" s="7"/>
    </row>
    <row r="30" spans="1:11" s="97" customFormat="1">
      <c r="A30" s="208"/>
      <c r="B30" s="276"/>
      <c r="C30" s="161"/>
      <c r="D30" s="539">
        <f>Parametereingabe!C10</f>
        <v>41639</v>
      </c>
      <c r="E30" s="539"/>
      <c r="F30" s="540">
        <f>Parametereingabe!C13</f>
        <v>41274</v>
      </c>
      <c r="G30" s="540"/>
      <c r="H30" s="7"/>
      <c r="I30" s="6"/>
      <c r="K30" s="7"/>
    </row>
    <row r="31" spans="1:11" s="97" customFormat="1" ht="15" customHeight="1">
      <c r="A31" s="208"/>
      <c r="B31" s="276"/>
      <c r="C31" s="436" t="s">
        <v>248</v>
      </c>
      <c r="D31" s="536">
        <v>65000</v>
      </c>
      <c r="E31" s="536"/>
      <c r="F31" s="537">
        <v>25000</v>
      </c>
      <c r="G31" s="537"/>
      <c r="H31" s="7"/>
      <c r="I31" s="6"/>
      <c r="K31" s="7"/>
    </row>
    <row r="32" spans="1:11" s="97" customFormat="1">
      <c r="A32" s="208"/>
      <c r="B32" s="276"/>
      <c r="C32" s="437" t="s">
        <v>249</v>
      </c>
      <c r="D32" s="538">
        <v>10000</v>
      </c>
      <c r="E32" s="538"/>
      <c r="F32" s="529">
        <v>5000</v>
      </c>
      <c r="G32" s="529"/>
      <c r="H32" s="7"/>
      <c r="I32" s="6"/>
      <c r="K32" s="7"/>
    </row>
    <row r="33" spans="1:11" s="97" customFormat="1" ht="15" customHeight="1">
      <c r="A33" s="208"/>
      <c r="B33" s="276"/>
      <c r="C33" s="437" t="s">
        <v>250</v>
      </c>
      <c r="D33" s="530">
        <v>-15000</v>
      </c>
      <c r="E33" s="530"/>
      <c r="F33" s="531">
        <v>0</v>
      </c>
      <c r="G33" s="531"/>
      <c r="H33" s="7"/>
      <c r="I33" s="6" t="s">
        <v>110</v>
      </c>
      <c r="K33" s="7"/>
    </row>
    <row r="34" spans="1:11" s="97" customFormat="1" ht="16.5" thickBot="1">
      <c r="A34" s="208"/>
      <c r="B34" s="276"/>
      <c r="C34" s="213" t="s">
        <v>5</v>
      </c>
      <c r="D34" s="533">
        <f>Actifs!E11</f>
        <v>60000</v>
      </c>
      <c r="E34" s="533"/>
      <c r="F34" s="534">
        <f>Actifs!F11</f>
        <v>30000</v>
      </c>
      <c r="G34" s="534"/>
      <c r="H34" s="7"/>
      <c r="I34" s="6"/>
      <c r="K34" s="7"/>
    </row>
    <row r="35" spans="1:11" s="97" customFormat="1">
      <c r="A35" s="208"/>
      <c r="B35" s="276"/>
      <c r="C35" s="154"/>
      <c r="D35" s="279"/>
      <c r="E35" s="279"/>
      <c r="F35" s="165"/>
      <c r="G35" s="165"/>
      <c r="H35" s="7"/>
      <c r="I35" s="6"/>
      <c r="K35" s="7"/>
    </row>
    <row r="36" spans="1:11" s="97" customFormat="1" ht="28.5" customHeight="1">
      <c r="A36" s="208"/>
      <c r="B36" s="276"/>
      <c r="C36" s="532" t="s">
        <v>251</v>
      </c>
      <c r="D36" s="532"/>
      <c r="E36" s="532"/>
      <c r="F36" s="532"/>
      <c r="G36" s="532"/>
      <c r="H36" s="7"/>
      <c r="I36" s="6"/>
      <c r="K36" s="7"/>
    </row>
    <row r="37" spans="1:11" s="97" customFormat="1">
      <c r="A37" s="208"/>
      <c r="B37" s="276"/>
      <c r="C37" s="161"/>
      <c r="D37" s="539">
        <f>D30</f>
        <v>41639</v>
      </c>
      <c r="E37" s="539"/>
      <c r="F37" s="540">
        <f>F30</f>
        <v>41274</v>
      </c>
      <c r="G37" s="540"/>
      <c r="H37" s="7"/>
      <c r="I37" s="6"/>
      <c r="K37" s="7"/>
    </row>
    <row r="38" spans="1:11" s="97" customFormat="1">
      <c r="A38" s="208"/>
      <c r="B38" s="276"/>
      <c r="C38" s="436" t="s">
        <v>248</v>
      </c>
      <c r="D38" s="536">
        <v>35755</v>
      </c>
      <c r="E38" s="536"/>
      <c r="F38" s="537">
        <v>30111</v>
      </c>
      <c r="G38" s="537"/>
      <c r="H38" s="7"/>
      <c r="I38" s="6"/>
      <c r="K38" s="7"/>
    </row>
    <row r="39" spans="1:11" s="97" customFormat="1">
      <c r="A39" s="208"/>
      <c r="B39" s="276"/>
      <c r="C39" s="437" t="s">
        <v>252</v>
      </c>
      <c r="D39" s="538">
        <v>25501</v>
      </c>
      <c r="E39" s="538"/>
      <c r="F39" s="529">
        <v>23002</v>
      </c>
      <c r="G39" s="529"/>
      <c r="H39" s="7"/>
      <c r="I39" s="6"/>
      <c r="K39" s="7"/>
    </row>
    <row r="40" spans="1:11" s="97" customFormat="1">
      <c r="A40" s="208"/>
      <c r="B40" s="276"/>
      <c r="C40" s="437" t="s">
        <v>250</v>
      </c>
      <c r="D40" s="530">
        <f>55000-61256</f>
        <v>-6256</v>
      </c>
      <c r="E40" s="530"/>
      <c r="F40" s="531">
        <v>-2113</v>
      </c>
      <c r="G40" s="531"/>
      <c r="H40" s="7"/>
      <c r="I40" s="366" t="s">
        <v>110</v>
      </c>
      <c r="K40" s="7"/>
    </row>
    <row r="41" spans="1:11" s="97" customFormat="1" ht="16.5" thickBot="1">
      <c r="A41" s="208"/>
      <c r="B41" s="276"/>
      <c r="C41" s="213" t="s">
        <v>5</v>
      </c>
      <c r="D41" s="533">
        <f>SUM(D38:E40)</f>
        <v>55000</v>
      </c>
      <c r="E41" s="533"/>
      <c r="F41" s="534">
        <f>SUM(F38:G40)</f>
        <v>51000</v>
      </c>
      <c r="G41" s="534"/>
      <c r="H41" s="7"/>
      <c r="I41" s="6"/>
      <c r="K41" s="7"/>
    </row>
    <row r="42" spans="1:11" s="97" customFormat="1">
      <c r="A42" s="208"/>
      <c r="B42" s="276"/>
      <c r="C42" s="154"/>
      <c r="D42" s="279"/>
      <c r="E42" s="279"/>
      <c r="F42" s="165"/>
      <c r="G42" s="165"/>
      <c r="H42" s="7"/>
      <c r="I42" s="6"/>
      <c r="K42" s="7"/>
    </row>
    <row r="43" spans="1:11" s="97" customFormat="1" ht="14.25" customHeight="1">
      <c r="A43" s="11" t="s">
        <v>62</v>
      </c>
      <c r="B43" s="282"/>
      <c r="C43" s="475" t="s">
        <v>253</v>
      </c>
      <c r="D43" s="8"/>
      <c r="E43" s="8"/>
      <c r="F43" s="203"/>
      <c r="G43" s="35"/>
      <c r="H43" s="7"/>
      <c r="I43" s="6"/>
      <c r="K43" s="7"/>
    </row>
    <row r="44" spans="1:11" s="97" customFormat="1" ht="14.25" customHeight="1">
      <c r="A44" s="1"/>
      <c r="B44" s="293"/>
      <c r="C44" s="20"/>
      <c r="D44" s="541">
        <f>Parametereingabe!$C$10</f>
        <v>41639</v>
      </c>
      <c r="E44" s="541"/>
      <c r="F44" s="542">
        <f>Parametereingabe!$C$13</f>
        <v>41274</v>
      </c>
      <c r="G44" s="542"/>
      <c r="H44" s="7"/>
      <c r="I44" s="6"/>
      <c r="K44" s="7"/>
    </row>
    <row r="45" spans="1:11" s="97" customFormat="1" ht="38.25" customHeight="1">
      <c r="A45" s="204"/>
      <c r="B45" s="294"/>
      <c r="C45" s="114" t="s">
        <v>254</v>
      </c>
      <c r="D45" s="470" t="s">
        <v>257</v>
      </c>
      <c r="E45" s="471" t="s">
        <v>258</v>
      </c>
      <c r="F45" s="472" t="s">
        <v>257</v>
      </c>
      <c r="G45" s="472" t="s">
        <v>258</v>
      </c>
      <c r="H45" s="7"/>
      <c r="I45" s="6"/>
      <c r="K45" s="7"/>
    </row>
    <row r="46" spans="1:11" s="97" customFormat="1" ht="14.25" customHeight="1">
      <c r="A46" s="204"/>
      <c r="B46" s="294"/>
      <c r="C46" s="437" t="s">
        <v>255</v>
      </c>
      <c r="D46" s="283">
        <v>100</v>
      </c>
      <c r="E46" s="284">
        <v>100</v>
      </c>
      <c r="F46" s="30">
        <v>100</v>
      </c>
      <c r="G46" s="31">
        <v>100</v>
      </c>
      <c r="H46" s="7"/>
      <c r="I46" s="6"/>
      <c r="K46" s="7"/>
    </row>
    <row r="47" spans="1:11" s="97" customFormat="1" ht="14.25" customHeight="1">
      <c r="A47" s="204"/>
      <c r="B47" s="294"/>
      <c r="C47" s="437" t="s">
        <v>256</v>
      </c>
      <c r="D47" s="283">
        <v>100</v>
      </c>
      <c r="E47" s="284">
        <v>100</v>
      </c>
      <c r="F47" s="30">
        <v>100</v>
      </c>
      <c r="G47" s="31">
        <v>100</v>
      </c>
      <c r="H47" s="7"/>
      <c r="I47" s="6"/>
      <c r="K47" s="7"/>
    </row>
    <row r="48" spans="1:11">
      <c r="A48" s="214"/>
      <c r="B48" s="273"/>
      <c r="C48" s="215"/>
      <c r="D48" s="155"/>
      <c r="E48" s="155"/>
      <c r="F48" s="156"/>
      <c r="G48" s="156"/>
      <c r="I48" s="6"/>
    </row>
    <row r="49" spans="1:11">
      <c r="A49" s="214"/>
      <c r="B49" s="273"/>
      <c r="C49" s="215"/>
      <c r="D49" s="155"/>
      <c r="E49" s="155"/>
      <c r="F49" s="156"/>
      <c r="G49" s="156"/>
      <c r="I49" s="6"/>
    </row>
    <row r="50" spans="1:11">
      <c r="A50" s="208"/>
      <c r="B50" s="276"/>
      <c r="C50" s="154"/>
      <c r="D50" s="155"/>
      <c r="E50" s="155"/>
      <c r="F50" s="156"/>
      <c r="G50" s="156"/>
      <c r="I50" s="6"/>
    </row>
    <row r="51" spans="1:11">
      <c r="A51" s="208"/>
      <c r="B51" s="276"/>
      <c r="C51" s="154"/>
      <c r="D51" s="155"/>
      <c r="E51" s="155"/>
      <c r="F51" s="156"/>
      <c r="G51" s="156"/>
      <c r="I51" s="6"/>
    </row>
    <row r="52" spans="1:11">
      <c r="A52" s="208" t="s">
        <v>5</v>
      </c>
      <c r="B52" s="276"/>
      <c r="C52" s="154"/>
      <c r="D52" s="155"/>
      <c r="E52" s="155"/>
      <c r="F52" s="156"/>
      <c r="G52" s="156"/>
      <c r="I52" s="6" t="s">
        <v>5</v>
      </c>
    </row>
    <row r="53" spans="1:11">
      <c r="A53" s="208"/>
      <c r="B53" s="276"/>
      <c r="I53" s="6" t="s">
        <v>5</v>
      </c>
    </row>
    <row r="54" spans="1:11" s="97" customFormat="1">
      <c r="A54" s="208"/>
      <c r="B54" s="276"/>
      <c r="C54" s="151"/>
      <c r="D54" s="151"/>
      <c r="E54" s="151"/>
      <c r="F54" s="151"/>
      <c r="G54" s="151"/>
      <c r="H54" s="7"/>
      <c r="I54" s="6" t="s">
        <v>5</v>
      </c>
      <c r="K54" s="7"/>
    </row>
    <row r="55" spans="1:11" s="97" customFormat="1">
      <c r="A55" s="208"/>
      <c r="B55" s="276"/>
      <c r="C55" s="151"/>
      <c r="D55" s="151"/>
      <c r="E55" s="151"/>
      <c r="F55" s="151"/>
      <c r="G55" s="151"/>
      <c r="H55" s="7"/>
      <c r="I55" s="6" t="s">
        <v>5</v>
      </c>
      <c r="K55" s="7"/>
    </row>
    <row r="56" spans="1:11" s="97" customFormat="1">
      <c r="A56" s="208"/>
      <c r="B56" s="276"/>
      <c r="C56" s="151"/>
      <c r="D56" s="151"/>
      <c r="E56" s="151"/>
      <c r="F56" s="151"/>
      <c r="G56" s="151"/>
      <c r="H56" s="7"/>
      <c r="I56" s="6" t="s">
        <v>5</v>
      </c>
      <c r="K56" s="7"/>
    </row>
    <row r="57" spans="1:11" s="97" customFormat="1">
      <c r="A57" s="208"/>
      <c r="B57" s="276"/>
      <c r="C57" s="151"/>
      <c r="D57" s="151"/>
      <c r="E57" s="151"/>
      <c r="F57" s="151"/>
      <c r="G57" s="151"/>
      <c r="H57" s="7"/>
      <c r="I57" s="6" t="s">
        <v>5</v>
      </c>
      <c r="K57" s="7"/>
    </row>
    <row r="58" spans="1:11" s="97" customFormat="1">
      <c r="A58" s="216"/>
      <c r="B58" s="295"/>
      <c r="C58" s="151"/>
      <c r="D58" s="151"/>
      <c r="E58" s="151"/>
      <c r="F58" s="151"/>
      <c r="G58" s="151"/>
      <c r="H58" s="7"/>
      <c r="I58" s="6" t="s">
        <v>5</v>
      </c>
      <c r="K58" s="7"/>
    </row>
    <row r="59" spans="1:11" s="97" customFormat="1">
      <c r="A59" s="208"/>
      <c r="B59" s="276"/>
      <c r="C59" s="151"/>
      <c r="D59" s="151"/>
      <c r="E59" s="151"/>
      <c r="F59" s="151"/>
      <c r="G59" s="151"/>
      <c r="H59" s="7"/>
      <c r="I59" s="6" t="s">
        <v>5</v>
      </c>
      <c r="K59" s="7"/>
    </row>
    <row r="60" spans="1:11" s="97" customFormat="1">
      <c r="A60" s="208"/>
      <c r="B60" s="276"/>
      <c r="C60" s="151"/>
      <c r="D60" s="151"/>
      <c r="E60" s="151"/>
      <c r="F60" s="151"/>
      <c r="G60" s="151"/>
      <c r="H60" s="7"/>
      <c r="I60" s="6" t="s">
        <v>5</v>
      </c>
      <c r="K60" s="7"/>
    </row>
    <row r="61" spans="1:11" s="97" customFormat="1">
      <c r="A61" s="208"/>
      <c r="B61" s="276"/>
      <c r="C61" s="151"/>
      <c r="D61" s="151"/>
      <c r="E61" s="151"/>
      <c r="F61" s="151"/>
      <c r="G61" s="151"/>
      <c r="H61" s="7"/>
      <c r="I61" s="6" t="s">
        <v>5</v>
      </c>
      <c r="K61" s="7"/>
    </row>
    <row r="62" spans="1:11" s="97" customFormat="1">
      <c r="A62" s="208"/>
      <c r="B62" s="276"/>
      <c r="C62" s="151"/>
      <c r="D62" s="151"/>
      <c r="E62" s="151"/>
      <c r="F62" s="151"/>
      <c r="G62" s="151"/>
      <c r="H62" s="7"/>
      <c r="I62" s="6" t="s">
        <v>5</v>
      </c>
      <c r="K62" s="7"/>
    </row>
    <row r="63" spans="1:11" s="97" customFormat="1">
      <c r="A63" s="208"/>
      <c r="B63" s="296"/>
      <c r="C63" s="151"/>
      <c r="D63" s="151"/>
      <c r="E63" s="151"/>
      <c r="F63" s="151"/>
      <c r="G63" s="151"/>
      <c r="H63" s="7"/>
      <c r="I63" s="6" t="s">
        <v>5</v>
      </c>
      <c r="K63" s="7"/>
    </row>
    <row r="64" spans="1:11" s="97" customFormat="1">
      <c r="A64" s="208"/>
      <c r="B64" s="296"/>
      <c r="C64" s="151"/>
      <c r="D64" s="151"/>
      <c r="E64" s="151"/>
      <c r="F64" s="151"/>
      <c r="G64" s="151"/>
      <c r="H64" s="7"/>
      <c r="I64" s="6" t="s">
        <v>5</v>
      </c>
      <c r="K64" s="7"/>
    </row>
  </sheetData>
  <mergeCells count="45">
    <mergeCell ref="D6:E6"/>
    <mergeCell ref="F6:G6"/>
    <mergeCell ref="D7:E7"/>
    <mergeCell ref="F7:G7"/>
    <mergeCell ref="D8:E8"/>
    <mergeCell ref="F8:G8"/>
    <mergeCell ref="D10:E10"/>
    <mergeCell ref="F10:G10"/>
    <mergeCell ref="D11:E11"/>
    <mergeCell ref="F11:G11"/>
    <mergeCell ref="D14:E14"/>
    <mergeCell ref="F14:G14"/>
    <mergeCell ref="D15:E15"/>
    <mergeCell ref="F15:G15"/>
    <mergeCell ref="D16:E16"/>
    <mergeCell ref="F16:G16"/>
    <mergeCell ref="D19:E19"/>
    <mergeCell ref="F19:G19"/>
    <mergeCell ref="D20:E20"/>
    <mergeCell ref="F20:G20"/>
    <mergeCell ref="C23:F23"/>
    <mergeCell ref="C25:G25"/>
    <mergeCell ref="D30:E30"/>
    <mergeCell ref="F30:G30"/>
    <mergeCell ref="D31:E31"/>
    <mergeCell ref="F31:G31"/>
    <mergeCell ref="D44:E44"/>
    <mergeCell ref="F44:G44"/>
    <mergeCell ref="D32:E32"/>
    <mergeCell ref="F32:G32"/>
    <mergeCell ref="D33:E33"/>
    <mergeCell ref="F33:G33"/>
    <mergeCell ref="D34:E34"/>
    <mergeCell ref="F34:G34"/>
    <mergeCell ref="D40:E40"/>
    <mergeCell ref="F40:G40"/>
    <mergeCell ref="D41:E41"/>
    <mergeCell ref="F41:G41"/>
    <mergeCell ref="C36:G36"/>
    <mergeCell ref="D37:E37"/>
    <mergeCell ref="F37:G37"/>
    <mergeCell ref="D38:E38"/>
    <mergeCell ref="F38:G38"/>
    <mergeCell ref="D39:E39"/>
    <mergeCell ref="F39:G39"/>
  </mergeCells>
  <pageMargins left="0.19685039370078741" right="0.19685039370078741" top="0.39370078740157483" bottom="0.39370078740157483" header="0.31496062992125984" footer="0.31496062992125984"/>
  <pageSetup paperSize="9" scale="80" fitToHeight="0" orientation="portrait"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15</vt:i4>
      </vt:variant>
      <vt:variant>
        <vt:lpstr>Benannte Bereiche</vt:lpstr>
      </vt:variant>
      <vt:variant>
        <vt:i4>14</vt:i4>
      </vt:variant>
    </vt:vector>
  </HeadingPairs>
  <TitlesOfParts>
    <vt:vector size="29" baseType="lpstr">
      <vt:lpstr>Parametereingabe</vt:lpstr>
      <vt:lpstr>Titelblaltt Geschäftsbericht</vt:lpstr>
      <vt:lpstr>Actifs</vt:lpstr>
      <vt:lpstr>Passifs</vt:lpstr>
      <vt:lpstr>Compte de resultat 1</vt:lpstr>
      <vt:lpstr>Compte de resultat 2</vt:lpstr>
      <vt:lpstr>Tableau des flux de tresorerie</vt:lpstr>
      <vt:lpstr>Annexe 1</vt:lpstr>
      <vt:lpstr>Annexe 2</vt:lpstr>
      <vt:lpstr>Annexe 3</vt:lpstr>
      <vt:lpstr>Annexe 4</vt:lpstr>
      <vt:lpstr>Annexe 5</vt:lpstr>
      <vt:lpstr>Informations supplementaires</vt:lpstr>
      <vt:lpstr>Rapport annuel</vt:lpstr>
      <vt:lpstr>Gewinnverteilungsvorschlag</vt:lpstr>
      <vt:lpstr>Actifs!Druckbereich</vt:lpstr>
      <vt:lpstr>'Annexe 1'!Druckbereich</vt:lpstr>
      <vt:lpstr>'Annexe 2'!Druckbereich</vt:lpstr>
      <vt:lpstr>'Annexe 3'!Druckbereich</vt:lpstr>
      <vt:lpstr>'Annexe 4'!Druckbereich</vt:lpstr>
      <vt:lpstr>'Annexe 5'!Druckbereich</vt:lpstr>
      <vt:lpstr>'Compte de resultat 1'!Druckbereich</vt:lpstr>
      <vt:lpstr>'Compte de resultat 2'!Druckbereich</vt:lpstr>
      <vt:lpstr>Gewinnverteilungsvorschlag!Druckbereich</vt:lpstr>
      <vt:lpstr>'Informations supplementaires'!Druckbereich</vt:lpstr>
      <vt:lpstr>Passifs!Druckbereich</vt:lpstr>
      <vt:lpstr>'Rapport annuel'!Druckbereich</vt:lpstr>
      <vt:lpstr>'Tableau des flux de tresorerie'!Druckbereich</vt:lpstr>
      <vt:lpstr>'Titelblaltt Geschäftsbericht'!Druckbereich</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Zentralsekretariat TREUHAND|SUISSE</dc:creator>
  <cp:lastModifiedBy>Daniela Haller</cp:lastModifiedBy>
  <cp:lastPrinted>2012-10-21T18:47:14Z</cp:lastPrinted>
  <dcterms:created xsi:type="dcterms:W3CDTF">2012-10-05T18:34:37Z</dcterms:created>
  <dcterms:modified xsi:type="dcterms:W3CDTF">2015-02-12T15:02:01Z</dcterms:modified>
</cp:coreProperties>
</file>